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tabRatio="994" activeTab="0"/>
  </bookViews>
  <sheets>
    <sheet name="2022 год" sheetId="1" r:id="rId1"/>
    <sheet name="2023 год" sheetId="2" r:id="rId2"/>
    <sheet name="2024 год" sheetId="3" r:id="rId3"/>
  </sheets>
  <definedNames>
    <definedName name="_xlnm.Print_Area" localSheetId="0">'2022 год'!$A$1:$C$72</definedName>
    <definedName name="_xlnm.Print_Area" localSheetId="1">'2023 год'!$A$1:$C$72</definedName>
    <definedName name="_xlnm.Print_Area" localSheetId="2">'2024 год'!$A$1:$C$72</definedName>
  </definedNames>
  <calcPr fullCalcOnLoad="1"/>
</workbook>
</file>

<file path=xl/sharedStrings.xml><?xml version="1.0" encoding="utf-8"?>
<sst xmlns="http://schemas.openxmlformats.org/spreadsheetml/2006/main" count="387" uniqueCount="133">
  <si>
    <t>НАЛОГОВЫЕ  И  НЕНАЛОГОВЫЕ  ДОХОДЫ</t>
  </si>
  <si>
    <t>НАЛОГОВЫЕ   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</si>
  <si>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</si>
  <si>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</si>
  <si>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</si>
  <si>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</si>
  <si>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</si>
  <si>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</si>
  <si>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</si>
  <si>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</si>
  <si>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от государственных  и муниципальных унитарных предприятий</t>
  </si>
  <si>
    <t>Доходы от  перечисления  части  прибыли, остающейся после уплаты налогов и  иных обязательных платежей  муниципальных унитарных      предприятий,    созданных городскими округами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</si>
  <si>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</si>
  <si>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</si>
  <si>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</si>
  <si>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</si>
  <si>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</si>
  <si>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БЕЗВОЗМЕЗДНЫЕ ПОСТУПЛЕНИЯ</t>
  </si>
  <si>
    <t>ВСЕГО ДОХОДОВ</t>
  </si>
  <si>
    <t>1 01 00000 00 0000 000</t>
  </si>
  <si>
    <t>1 01 02000 01 0000 110</t>
  </si>
  <si>
    <t>1 05 00000 00 0000 000</t>
  </si>
  <si>
    <t>1 06 00000 00 0000 000</t>
  </si>
  <si>
    <t>1 06 06000 00 0000 110</t>
  </si>
  <si>
    <t>1 08 00000 00 0000 000</t>
  </si>
  <si>
    <t>1 11 00000 00 0000 000</t>
  </si>
  <si>
    <t>1 11 01040 04 0000 120</t>
  </si>
  <si>
    <t>1 11 05000 00 0000 120</t>
  </si>
  <si>
    <t>1 11 07000 00 0000 120</t>
  </si>
  <si>
    <t>1 11 07014 04 0000 120</t>
  </si>
  <si>
    <t>1 12 00000 00 0000 000</t>
  </si>
  <si>
    <t>1 12 01000 01 0000 120</t>
  </si>
  <si>
    <t>1 14 00000 00 0000 000</t>
  </si>
  <si>
    <t>1 14 06012 04 0000 430</t>
  </si>
  <si>
    <t>2 00 00000 00 0000 000</t>
  </si>
  <si>
    <t xml:space="preserve"> бюджета муниципального образования город Набережные Челны</t>
  </si>
  <si>
    <t>НЕНАЛОГОВЫЕ    ДОХОДЫ</t>
  </si>
  <si>
    <t>Наименование</t>
  </si>
  <si>
    <t>Код дохода</t>
  </si>
  <si>
    <t xml:space="preserve">Единый сельскохозяйственный налог </t>
  </si>
  <si>
    <t>Государственная пошлина за выдачу разрешения на установку рекламной конструкции</t>
  </si>
  <si>
    <t>1 08 07150 01 0000 110</t>
  </si>
  <si>
    <t>Объем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</si>
  <si>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</si>
  <si>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</si>
  <si>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межбюджетные трансферты</t>
  </si>
  <si>
    <t>1 16 00000 00 0000 000</t>
  </si>
  <si>
    <t>1 05 01000 00 0000 110</t>
  </si>
  <si>
    <t>Налог, взимаемый в связи с применением упрощенной системы налогообложения</t>
  </si>
  <si>
    <t>1 14 02043 04 0000 410</t>
  </si>
  <si>
    <t>1 11 05012 04 0000 120</t>
  </si>
  <si>
    <t>Налог на игорный бизнес</t>
  </si>
  <si>
    <t>1 06 05000 02 0000 110</t>
  </si>
  <si>
    <t>1 13 00000 00 0000 000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</si>
  <si>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</si>
  <si>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</si>
  <si>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</si>
  <si>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</si>
  <si>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</si>
  <si>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1 07 01020 01 0000 110</t>
  </si>
  <si>
    <t>Налог на добычу общераспространенных полезных ископаемых</t>
  </si>
  <si>
    <t>1 07 00000 00 0000 000</t>
  </si>
  <si>
    <t>НАЛОГИ, СБОРЫ И РЕГУЛЯРНЫЕ ПЛАТЕЖИ ЗА ПОЛЬЗОВАНИЕ ПРИРОДНЫМИ РЕСУРСАМИ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</si>
  <si>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</si>
  <si>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</si>
  <si>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</si>
  <si>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111 09044 04 0000 120</t>
  </si>
  <si>
    <t>1 03 02000 01 0000 110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</si>
  <si>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</si>
  <si>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</si>
  <si>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Субсидии бюджетам бюджетной системы Российской Федерации (межбюджетные субсидии)</t>
  </si>
  <si>
    <t>Сумма,                               тыс. рублей</t>
  </si>
  <si>
    <t>Таблица №1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</si>
  <si>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</si>
  <si>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</si>
  <si>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к Решению Городского Совета</t>
  </si>
  <si>
    <t xml:space="preserve">Приложение № 2 </t>
  </si>
  <si>
    <t>от                               г.  №</t>
  </si>
  <si>
    <t>2 02 20000 00 0000 150</t>
  </si>
  <si>
    <t xml:space="preserve"> 2 02 30000 00 0000 150</t>
  </si>
  <si>
    <t xml:space="preserve"> 2 02 40000 00 0000 150</t>
  </si>
  <si>
    <t>1 05 03000 01 0000 110</t>
  </si>
  <si>
    <r>
      <t>Земельный налог</t>
    </r>
    <r>
      <rPr>
        <sz val="11"/>
        <rFont val="Times New Roman"/>
        <family val="1"/>
      </rPr>
      <t xml:space="preserve"> </t>
    </r>
  </si>
  <si>
    <t>ДОХОДЫ ОТ ОКАЗАНИЯ ПЛАТНЫХ УСЛУГ И КОМПЕНСАЦИИ ЗАТРАТ ГОСУДАРСТВА</t>
  </si>
  <si>
    <t xml:space="preserve"> 2 02 10000 00 0000 150</t>
  </si>
  <si>
    <t>на 2022 год</t>
  </si>
  <si>
    <t>Таблица №2</t>
  </si>
  <si>
    <t>Таблица №3</t>
  </si>
  <si>
    <t>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</si>
  <si>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</si>
  <si>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</si>
  <si>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</si>
  <si>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1 05 04000 02 0000 110</t>
  </si>
  <si>
    <t>Налог, взимаемый в связи с применением патентной системы налогообложения</t>
  </si>
  <si>
    <t>1 06 01000 00 0000 110</t>
  </si>
  <si>
    <t>Налог на имущество физических лиц</t>
  </si>
  <si>
    <t>1 08 07000 01 0000 110</t>
  </si>
  <si>
    <t>1 08 07170 01 0000 110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</si>
  <si>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</si>
  <si>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</si>
  <si>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111 09080 00 0000 120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</si>
  <si>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</si>
  <si>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</si>
  <si>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1 14 02000 00 0000 000</t>
  </si>
  <si>
    <t>1 14 02040 04 0000 410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</si>
  <si>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</si>
  <si>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</si>
  <si>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114 06000 00 0000 430</t>
  </si>
  <si>
    <t>114 06010 00 0000 430</t>
  </si>
  <si>
    <t>100 00000 00 0000 000</t>
  </si>
  <si>
    <t>Налог на добычу полезных ископаемых</t>
  </si>
  <si>
    <t>107 01000 01 0000 110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</si>
  <si>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</si>
  <si>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</si>
  <si>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</si>
  <si>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</si>
  <si>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</si>
  <si>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111 05020 00 0000 120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</si>
  <si>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</si>
  <si>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111 05070 00 0000 120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</si>
  <si>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</si>
  <si>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111 07010 00 0000 120</t>
  </si>
  <si>
    <t>111 09040 00 0000 120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</si>
  <si>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</si>
  <si>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111 09080 04 0000 120</t>
  </si>
  <si>
    <t>Доходы от оказания платных услуг (работ)</t>
  </si>
  <si>
    <t>113 01000 00 0000 130</t>
  </si>
  <si>
    <t>Доходы от компенсации затрат государства</t>
  </si>
  <si>
    <t>113 02000 00 0000 130</t>
  </si>
  <si>
    <t>Прочие доходы от компенсации затрат государства</t>
  </si>
  <si>
    <t>113 02990 00 0000 130</t>
  </si>
  <si>
    <t>на 2023 год</t>
  </si>
  <si>
    <t>на 2024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</si>
</sst>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  <numFmt numFmtId="187" formatCode="#,##0.0000"/>
    <numFmt numFmtId="188" formatCode="#,##0.00000"/>
    <numFmt numFmtId="189" formatCode="#,##0;[Red]#,##0"/>
    <numFmt numFmtId="190" formatCode="0.00000"/>
    <numFmt numFmtId="191" formatCode="0.0000"/>
    <numFmt numFmtId="192" formatCode="0.000"/>
    <numFmt numFmtId="193" formatCode="0.00000000"/>
    <numFmt numFmtId="194" formatCode="0.0000000"/>
    <numFmt numFmtId="195" formatCode="0.000000"/>
    <numFmt numFmtId="196" formatCode="#,##0.000000"/>
    <numFmt numFmtId="197" formatCode="#,##0.0000000"/>
    <numFmt numFmtId="198" formatCode="[$-FC19]d\ mmmm\ yyyy\ &quot;г.&quot;"/>
  </numFmts>
  <fonts count="6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4"/>
      <name val="Times New Roman Cyr"/>
      <family val="1"/>
    </font>
    <font>
      <sz val="13"/>
      <name val="Times New Roman Cyr"/>
      <family val="0"/>
    </font>
    <font>
      <sz val="14"/>
      <name val="Times New Roman CYR"/>
      <family val="0"/>
    </font>
    <font>
      <i/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 CYR"/>
      <family val="0"/>
    </font>
    <font>
      <sz val="10"/>
      <color indexed="10"/>
      <name val="Arial Cyr"/>
      <family val="0"/>
    </font>
    <font>
      <sz val="14"/>
      <color indexed="10"/>
      <name val="Times New Roman CYR"/>
      <family val="1"/>
    </font>
    <font>
      <sz val="13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 CYR"/>
      <family val="0"/>
    </font>
    <font>
      <sz val="10"/>
      <color rgb="FFFF0000"/>
      <name val="Arial Cyr"/>
      <family val="0"/>
    </font>
    <font>
      <sz val="14"/>
      <color rgb="FFFF0000"/>
      <name val="Times New Roman CYR"/>
      <family val="1"/>
    </font>
    <font>
      <sz val="13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4" fontId="8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60" fillId="0" borderId="0" xfId="0" applyFont="1" applyFill="1" applyAlignment="1">
      <alignment/>
    </xf>
    <xf numFmtId="0" fontId="56" fillId="0" borderId="0" xfId="0" applyFont="1" applyAlignment="1">
      <alignment horizontal="left"/>
    </xf>
    <xf numFmtId="184" fontId="60" fillId="0" borderId="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/>
    </xf>
    <xf numFmtId="4" fontId="6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3"/>
  <sheetViews>
    <sheetView tabSelected="1"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66.875" style="3" customWidth="1"/>
    <col min="2" max="2" width="25.875" style="5" customWidth="1"/>
    <col min="3" max="3" width="23.125" style="21" customWidth="1"/>
    <col min="4" max="16384" width="9.125" style="3" customWidth="1"/>
  </cols>
  <sheetData>
    <row r="1" spans="1:3" ht="18.75">
      <c r="A1" s="3"/>
      <c r="B1" s="9" t="s">
        <v>76</v>
      </c>
      <c r="C1" s="22"/>
    </row>
    <row r="2" spans="1:3" ht="18.75">
      <c r="A2" s="3"/>
      <c r="B2" s="30" t="s">
        <v>75</v>
      </c>
      <c r="C2" s="30"/>
    </row>
    <row r="3" spans="1:3" ht="18.75">
      <c r="A3" s="3"/>
      <c r="B3" s="30" t="s">
        <v>77</v>
      </c>
      <c r="C3" s="30"/>
    </row>
    <row r="4" spans="2:3" ht="18.75">
      <c r="B4" s="9"/>
      <c r="C4" s="27"/>
    </row>
    <row r="5" spans="1:53" ht="15" customHeight="1">
      <c r="A5" s="8"/>
      <c r="B5" s="8"/>
      <c r="C5" s="23"/>
      <c r="BA5" s="3">
        <v>2300</v>
      </c>
    </row>
    <row r="6" spans="1:3" ht="21" customHeight="1">
      <c r="A6" s="7"/>
      <c r="B6" s="2"/>
      <c r="C6" s="29" t="s">
        <v>72</v>
      </c>
    </row>
    <row r="7" spans="1:58" ht="20.25">
      <c r="A7" s="31" t="s">
        <v>42</v>
      </c>
      <c r="B7" s="31"/>
      <c r="C7" s="31"/>
      <c r="BF7" s="3">
        <v>6200</v>
      </c>
    </row>
    <row r="8" spans="1:3" ht="20.25">
      <c r="A8" s="31" t="s">
        <v>35</v>
      </c>
      <c r="B8" s="31"/>
      <c r="C8" s="31"/>
    </row>
    <row r="9" spans="1:3" ht="20.25">
      <c r="A9" s="31" t="s">
        <v>85</v>
      </c>
      <c r="B9" s="31"/>
      <c r="C9" s="31"/>
    </row>
    <row r="10" spans="1:3" ht="15" customHeight="1">
      <c r="A10" s="12"/>
      <c r="B10" s="12"/>
      <c r="C10" s="11"/>
    </row>
    <row r="11" spans="1:3" ht="46.5" customHeight="1">
      <c r="A11" s="1" t="s">
        <v>37</v>
      </c>
      <c r="B11" s="1" t="s">
        <v>38</v>
      </c>
      <c r="C11" s="14" t="s">
        <v>71</v>
      </c>
    </row>
    <row r="12" spans="1:3" ht="24.75" customHeight="1">
      <c r="A12" s="15" t="s">
        <v>0</v>
      </c>
      <c r="B12" s="16" t="s">
        <v>109</v>
      </c>
      <c r="C12" s="6">
        <f>C13+C34</f>
        <v>5967615.5</v>
      </c>
    </row>
    <row r="13" spans="1:3" ht="22.5" customHeight="1">
      <c r="A13" s="17" t="s">
        <v>1</v>
      </c>
      <c r="B13" s="16"/>
      <c r="C13" s="6">
        <f>C14+C16+C18+C22+C26+C29</f>
        <v>5217978</v>
      </c>
    </row>
    <row r="14" spans="1:3" ht="24" customHeight="1">
      <c r="A14" s="15" t="s">
        <v>2</v>
      </c>
      <c r="B14" s="16" t="s">
        <v>19</v>
      </c>
      <c r="C14" s="6">
        <f>C15</f>
        <v>3442067</v>
      </c>
    </row>
    <row r="15" spans="1:3" ht="27" customHeight="1">
      <c r="A15" s="15" t="s">
        <v>3</v>
      </c>
      <c r="B15" s="16" t="s">
        <v>20</v>
      </c>
      <c r="C15" s="6">
        <f>1757297.7+1684769.3</f>
        <v>3442067</v>
      </c>
    </row>
    <row r="16" spans="1:3" ht="36" customHeight="1">
      <c r="A16" s="15" t="s">
        <v>56</v>
      </c>
      <c r="B16" s="16" t="s">
        <v>57</v>
      </c>
      <c r="C16" s="6">
        <f>C17</f>
        <v>52900</v>
      </c>
    </row>
    <row r="17" spans="1:3" ht="34.5" customHeight="1">
      <c r="A17" s="18" t="s">
        <v>58</v>
      </c>
      <c r="B17" s="16" t="s">
        <v>67</v>
      </c>
      <c r="C17" s="6">
        <v>52900</v>
      </c>
    </row>
    <row r="18" spans="1:3" ht="24" customHeight="1">
      <c r="A18" s="15" t="s">
        <v>4</v>
      </c>
      <c r="B18" s="16" t="s">
        <v>21</v>
      </c>
      <c r="C18" s="6">
        <f>C19+C20+C21</f>
        <v>769405</v>
      </c>
    </row>
    <row r="19" spans="1:3" ht="33.75" customHeight="1">
      <c r="A19" s="15" t="s">
        <v>48</v>
      </c>
      <c r="B19" s="16" t="s">
        <v>47</v>
      </c>
      <c r="C19" s="10">
        <v>610186</v>
      </c>
    </row>
    <row r="20" spans="1:3" ht="21" customHeight="1">
      <c r="A20" s="15" t="s">
        <v>39</v>
      </c>
      <c r="B20" s="16" t="s">
        <v>81</v>
      </c>
      <c r="C20" s="6">
        <v>99</v>
      </c>
    </row>
    <row r="21" spans="1:3" ht="33.75" customHeight="1">
      <c r="A21" s="15" t="s">
        <v>93</v>
      </c>
      <c r="B21" s="16" t="s">
        <v>92</v>
      </c>
      <c r="C21" s="6">
        <v>159120</v>
      </c>
    </row>
    <row r="22" spans="1:3" ht="24" customHeight="1">
      <c r="A22" s="15" t="s">
        <v>5</v>
      </c>
      <c r="B22" s="16" t="s">
        <v>22</v>
      </c>
      <c r="C22" s="6">
        <f>SUM(C23:C25)</f>
        <v>869302</v>
      </c>
    </row>
    <row r="23" spans="1:3" ht="18.75" customHeight="1">
      <c r="A23" s="15" t="s">
        <v>95</v>
      </c>
      <c r="B23" s="16" t="s">
        <v>94</v>
      </c>
      <c r="C23" s="6">
        <v>350115</v>
      </c>
    </row>
    <row r="24" spans="1:3" ht="18.75" customHeight="1">
      <c r="A24" s="18" t="s">
        <v>51</v>
      </c>
      <c r="B24" s="16" t="s">
        <v>52</v>
      </c>
      <c r="C24" s="6">
        <v>1187</v>
      </c>
    </row>
    <row r="25" spans="1:3" ht="18.75" customHeight="1">
      <c r="A25" s="18" t="s">
        <v>82</v>
      </c>
      <c r="B25" s="16" t="s">
        <v>23</v>
      </c>
      <c r="C25" s="6">
        <v>518000</v>
      </c>
    </row>
    <row r="26" spans="1:3" ht="33.75" customHeight="1">
      <c r="A26" s="15" t="s">
        <v>62</v>
      </c>
      <c r="B26" s="16" t="s">
        <v>61</v>
      </c>
      <c r="C26" s="10">
        <f>C27</f>
        <v>7500</v>
      </c>
    </row>
    <row r="27" spans="1:3" ht="21.75" customHeight="1">
      <c r="A27" s="18" t="s">
        <v>110</v>
      </c>
      <c r="B27" s="16" t="s">
        <v>111</v>
      </c>
      <c r="C27" s="10">
        <f>C28</f>
        <v>7500</v>
      </c>
    </row>
    <row r="28" spans="1:3" ht="20.25" customHeight="1">
      <c r="A28" s="18" t="s">
        <v>60</v>
      </c>
      <c r="B28" s="16" t="s">
        <v>59</v>
      </c>
      <c r="C28" s="10">
        <v>7500</v>
      </c>
    </row>
    <row r="29" spans="1:3" ht="24" customHeight="1">
      <c r="A29" s="15" t="s">
        <v>6</v>
      </c>
      <c r="B29" s="16" t="s">
        <v>24</v>
      </c>
      <c r="C29" s="6">
        <f>C30+C31</f>
        <v>76804</v>
      </c>
    </row>
    <row r="30" spans="1:3" ht="31.5">
      <c r="A30" s="15" t="s">
        <v>89</v>
      </c>
      <c r="B30" s="16" t="s">
        <v>88</v>
      </c>
      <c r="C30" s="6">
        <v>74070</v>
      </c>
    </row>
    <row r="31" spans="1:3" ht="31.5">
      <c r="A31" s="15" t="s">
        <v>90</v>
      </c>
      <c r="B31" s="16" t="s">
        <v>96</v>
      </c>
      <c r="C31" s="6">
        <f>C32+C33</f>
        <v>2734</v>
      </c>
    </row>
    <row r="32" spans="1:3" ht="35.25" customHeight="1">
      <c r="A32" s="15" t="s">
        <v>40</v>
      </c>
      <c r="B32" s="16" t="s">
        <v>41</v>
      </c>
      <c r="C32" s="6">
        <v>1430</v>
      </c>
    </row>
    <row r="33" spans="1:3" ht="63">
      <c r="A33" s="15" t="s">
        <v>91</v>
      </c>
      <c r="B33" s="16" t="s">
        <v>97</v>
      </c>
      <c r="C33" s="6">
        <v>1304</v>
      </c>
    </row>
    <row r="34" spans="1:3" ht="30" customHeight="1">
      <c r="A34" s="17" t="s">
        <v>36</v>
      </c>
      <c r="B34" s="13"/>
      <c r="C34" s="6">
        <f>C35+C53+C55+C59+C66</f>
        <v>749637.5</v>
      </c>
    </row>
    <row r="35" spans="1:3" ht="56.25" customHeight="1">
      <c r="A35" s="15" t="s">
        <v>7</v>
      </c>
      <c r="B35" s="16" t="s">
        <v>25</v>
      </c>
      <c r="C35" s="6">
        <f>C36+C38+C45+C48</f>
        <v>601689</v>
      </c>
    </row>
    <row r="36" spans="1:3" ht="66.75" customHeight="1">
      <c r="A36" s="15" t="s">
        <v>112</v>
      </c>
      <c r="B36" s="16" t="s">
        <v>113</v>
      </c>
      <c r="C36" s="6">
        <f>C37</f>
        <v>130</v>
      </c>
    </row>
    <row r="37" spans="1:3" ht="47.25" customHeight="1">
      <c r="A37" s="15" t="s">
        <v>8</v>
      </c>
      <c r="B37" s="16" t="s">
        <v>26</v>
      </c>
      <c r="C37" s="6">
        <v>130</v>
      </c>
    </row>
    <row r="38" spans="1:3" ht="81.75" customHeight="1">
      <c r="A38" s="18" t="s">
        <v>43</v>
      </c>
      <c r="B38" s="16" t="s">
        <v>27</v>
      </c>
      <c r="C38" s="6">
        <f>C39+C41+C43</f>
        <v>529000</v>
      </c>
    </row>
    <row r="39" spans="1:3" ht="68.25" customHeight="1">
      <c r="A39" s="18" t="s">
        <v>114</v>
      </c>
      <c r="B39" s="16" t="s">
        <v>115</v>
      </c>
      <c r="C39" s="6">
        <f>C40</f>
        <v>493900</v>
      </c>
    </row>
    <row r="40" spans="1:3" ht="84" customHeight="1">
      <c r="A40" s="18" t="s">
        <v>9</v>
      </c>
      <c r="B40" s="16" t="s">
        <v>50</v>
      </c>
      <c r="C40" s="25">
        <v>493900</v>
      </c>
    </row>
    <row r="41" spans="1:3" ht="84" customHeight="1">
      <c r="A41" s="18" t="s">
        <v>116</v>
      </c>
      <c r="B41" s="16" t="s">
        <v>117</v>
      </c>
      <c r="C41" s="25">
        <f>C42</f>
        <v>1100</v>
      </c>
    </row>
    <row r="42" spans="1:3" ht="84" customHeight="1">
      <c r="A42" s="18" t="s">
        <v>68</v>
      </c>
      <c r="B42" s="16" t="s">
        <v>69</v>
      </c>
      <c r="C42" s="25">
        <v>1100</v>
      </c>
    </row>
    <row r="43" spans="1:3" ht="49.5" customHeight="1">
      <c r="A43" s="18" t="s">
        <v>118</v>
      </c>
      <c r="B43" s="16" t="s">
        <v>119</v>
      </c>
      <c r="C43" s="25">
        <f>C44</f>
        <v>34000</v>
      </c>
    </row>
    <row r="44" spans="1:3" ht="34.5" customHeight="1">
      <c r="A44" s="18" t="s">
        <v>54</v>
      </c>
      <c r="B44" s="16" t="s">
        <v>55</v>
      </c>
      <c r="C44" s="25">
        <v>34000</v>
      </c>
    </row>
    <row r="45" spans="1:3" ht="31.5">
      <c r="A45" s="15" t="s">
        <v>10</v>
      </c>
      <c r="B45" s="16" t="s">
        <v>28</v>
      </c>
      <c r="C45" s="6">
        <f>C46</f>
        <v>6014</v>
      </c>
    </row>
    <row r="46" spans="1:3" ht="47.25">
      <c r="A46" s="15" t="s">
        <v>120</v>
      </c>
      <c r="B46" s="16" t="s">
        <v>121</v>
      </c>
      <c r="C46" s="6">
        <f>C47</f>
        <v>6014</v>
      </c>
    </row>
    <row r="47" spans="1:3" ht="48.75" customHeight="1">
      <c r="A47" s="18" t="s">
        <v>11</v>
      </c>
      <c r="B47" s="16" t="s">
        <v>29</v>
      </c>
      <c r="C47" s="6">
        <v>6014</v>
      </c>
    </row>
    <row r="48" spans="1:3" ht="78.75" customHeight="1">
      <c r="A48" s="15" t="s">
        <v>63</v>
      </c>
      <c r="B48" s="16" t="s">
        <v>64</v>
      </c>
      <c r="C48" s="28">
        <f>C49+C51</f>
        <v>66545</v>
      </c>
    </row>
    <row r="49" spans="1:3" ht="78.75" customHeight="1">
      <c r="A49" s="15" t="s">
        <v>98</v>
      </c>
      <c r="B49" s="16" t="s">
        <v>122</v>
      </c>
      <c r="C49" s="28">
        <f>C50</f>
        <v>18300</v>
      </c>
    </row>
    <row r="50" spans="1:3" ht="82.5" customHeight="1">
      <c r="A50" s="18" t="s">
        <v>65</v>
      </c>
      <c r="B50" s="16" t="s">
        <v>66</v>
      </c>
      <c r="C50" s="28">
        <v>18300</v>
      </c>
    </row>
    <row r="51" spans="1:3" ht="101.25" customHeight="1">
      <c r="A51" s="18" t="s">
        <v>99</v>
      </c>
      <c r="B51" s="16" t="s">
        <v>100</v>
      </c>
      <c r="C51" s="28">
        <f>C52</f>
        <v>48245</v>
      </c>
    </row>
    <row r="52" spans="1:3" ht="104.25" customHeight="1">
      <c r="A52" s="18" t="s">
        <v>123</v>
      </c>
      <c r="B52" s="16" t="s">
        <v>124</v>
      </c>
      <c r="C52" s="28">
        <v>48245</v>
      </c>
    </row>
    <row r="53" spans="1:3" ht="33.75" customHeight="1">
      <c r="A53" s="15" t="s">
        <v>12</v>
      </c>
      <c r="B53" s="16" t="s">
        <v>30</v>
      </c>
      <c r="C53" s="6">
        <f>C54</f>
        <v>18149</v>
      </c>
    </row>
    <row r="54" spans="1:3" ht="33.75" customHeight="1">
      <c r="A54" s="15" t="s">
        <v>13</v>
      </c>
      <c r="B54" s="16" t="s">
        <v>31</v>
      </c>
      <c r="C54" s="6">
        <v>18149</v>
      </c>
    </row>
    <row r="55" spans="1:3" ht="33.75" customHeight="1">
      <c r="A55" s="15" t="s">
        <v>83</v>
      </c>
      <c r="B55" s="16" t="s">
        <v>53</v>
      </c>
      <c r="C55" s="25">
        <f>C56+C57+C58</f>
        <v>5488.5</v>
      </c>
    </row>
    <row r="56" spans="1:3" ht="33.75" customHeight="1">
      <c r="A56" s="15" t="s">
        <v>125</v>
      </c>
      <c r="B56" s="16" t="s">
        <v>126</v>
      </c>
      <c r="C56" s="25">
        <v>5226.5</v>
      </c>
    </row>
    <row r="57" spans="1:3" ht="33.75" customHeight="1">
      <c r="A57" s="18" t="s">
        <v>127</v>
      </c>
      <c r="B57" s="16" t="s">
        <v>128</v>
      </c>
      <c r="C57" s="25">
        <v>262</v>
      </c>
    </row>
    <row r="58" spans="1:3" ht="34.5" customHeight="1">
      <c r="A58" s="18" t="s">
        <v>129</v>
      </c>
      <c r="B58" s="16" t="s">
        <v>130</v>
      </c>
      <c r="C58" s="25">
        <v>0</v>
      </c>
    </row>
    <row r="59" spans="1:3" ht="35.25" customHeight="1">
      <c r="A59" s="15" t="s">
        <v>14</v>
      </c>
      <c r="B59" s="16" t="s">
        <v>32</v>
      </c>
      <c r="C59" s="6">
        <f>C60+C63</f>
        <v>112000</v>
      </c>
    </row>
    <row r="60" spans="1:3" ht="78.75">
      <c r="A60" s="20" t="s">
        <v>101</v>
      </c>
      <c r="B60" s="16" t="s">
        <v>103</v>
      </c>
      <c r="C60" s="6">
        <f>C61</f>
        <v>2000</v>
      </c>
    </row>
    <row r="61" spans="1:3" ht="94.5">
      <c r="A61" s="20" t="s">
        <v>102</v>
      </c>
      <c r="B61" s="16" t="s">
        <v>104</v>
      </c>
      <c r="C61" s="6">
        <f>C62</f>
        <v>2000</v>
      </c>
    </row>
    <row r="62" spans="1:3" ht="97.5" customHeight="1">
      <c r="A62" s="18" t="s">
        <v>44</v>
      </c>
      <c r="B62" s="16" t="s">
        <v>49</v>
      </c>
      <c r="C62" s="6">
        <v>2000</v>
      </c>
    </row>
    <row r="63" spans="1:3" ht="31.5">
      <c r="A63" s="18" t="s">
        <v>105</v>
      </c>
      <c r="B63" s="16" t="s">
        <v>107</v>
      </c>
      <c r="C63" s="6">
        <f>C64</f>
        <v>110000</v>
      </c>
    </row>
    <row r="64" spans="1:3" ht="31.5">
      <c r="A64" s="18" t="s">
        <v>106</v>
      </c>
      <c r="B64" s="16" t="s">
        <v>108</v>
      </c>
      <c r="C64" s="6">
        <f>C65</f>
        <v>110000</v>
      </c>
    </row>
    <row r="65" spans="1:3" ht="51" customHeight="1">
      <c r="A65" s="18" t="s">
        <v>15</v>
      </c>
      <c r="B65" s="16" t="s">
        <v>33</v>
      </c>
      <c r="C65" s="6">
        <v>110000</v>
      </c>
    </row>
    <row r="66" spans="1:3" ht="27.75" customHeight="1">
      <c r="A66" s="15" t="s">
        <v>16</v>
      </c>
      <c r="B66" s="16" t="s">
        <v>46</v>
      </c>
      <c r="C66" s="6">
        <v>12311</v>
      </c>
    </row>
    <row r="67" spans="1:3" ht="27.75" customHeight="1">
      <c r="A67" s="15" t="s">
        <v>17</v>
      </c>
      <c r="B67" s="16" t="s">
        <v>34</v>
      </c>
      <c r="C67" s="6">
        <f>SUM(C68:C71)</f>
        <v>6114162.51</v>
      </c>
    </row>
    <row r="68" spans="1:3" ht="27" customHeight="1">
      <c r="A68" s="15" t="s">
        <v>73</v>
      </c>
      <c r="B68" s="16" t="s">
        <v>84</v>
      </c>
      <c r="C68" s="6">
        <v>0</v>
      </c>
    </row>
    <row r="69" spans="1:3" ht="35.25" customHeight="1">
      <c r="A69" s="15" t="s">
        <v>70</v>
      </c>
      <c r="B69" s="16" t="s">
        <v>78</v>
      </c>
      <c r="C69" s="6">
        <v>1691389.5</v>
      </c>
    </row>
    <row r="70" spans="1:3" ht="27.75" customHeight="1">
      <c r="A70" s="15" t="s">
        <v>74</v>
      </c>
      <c r="B70" s="16" t="s">
        <v>79</v>
      </c>
      <c r="C70" s="6">
        <v>4422773.01</v>
      </c>
    </row>
    <row r="71" spans="1:3" ht="24" customHeight="1">
      <c r="A71" s="15" t="s">
        <v>45</v>
      </c>
      <c r="B71" s="16" t="s">
        <v>80</v>
      </c>
      <c r="C71" s="6">
        <v>0</v>
      </c>
    </row>
    <row r="72" spans="1:3" ht="24" customHeight="1">
      <c r="A72" s="19" t="s">
        <v>18</v>
      </c>
      <c r="B72" s="1"/>
      <c r="C72" s="26">
        <f>C12+C67</f>
        <v>12081778.01</v>
      </c>
    </row>
    <row r="73" spans="1:3" ht="27.75" customHeight="1">
      <c r="A73" s="4"/>
      <c r="C73" s="24"/>
    </row>
  </sheetData>
  <sheetProtection/>
  <mergeCells count="5">
    <mergeCell ref="B2:C2"/>
    <mergeCell ref="B3:C3"/>
    <mergeCell ref="A7:C7"/>
    <mergeCell ref="A8:C8"/>
    <mergeCell ref="A9:C9"/>
  </mergeCells>
  <printOptions/>
  <pageMargins left="0" right="0" top="0" bottom="0" header="0" footer="0"/>
  <pageSetup fitToHeight="0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3"/>
  <sheetViews>
    <sheetView zoomScale="90" zoomScaleNormal="90" zoomScalePageLayoutView="0" workbookViewId="0" topLeftCell="A1">
      <selection activeCell="C6" sqref="C6"/>
    </sheetView>
  </sheetViews>
  <sheetFormatPr defaultColWidth="9.00390625" defaultRowHeight="12.75"/>
  <cols>
    <col min="1" max="1" width="66.875" style="3" customWidth="1"/>
    <col min="2" max="2" width="25.875" style="5" customWidth="1"/>
    <col min="3" max="3" width="23.125" style="21" customWidth="1"/>
    <col min="4" max="16384" width="9.125" style="3" customWidth="1"/>
  </cols>
  <sheetData>
    <row r="1" spans="1:3" ht="18.75">
      <c r="A1" s="3"/>
      <c r="B1" s="9" t="s">
        <v>76</v>
      </c>
      <c r="C1" s="22"/>
    </row>
    <row r="2" spans="1:3" ht="18.75">
      <c r="A2" s="3"/>
      <c r="B2" s="30" t="s">
        <v>75</v>
      </c>
      <c r="C2" s="30"/>
    </row>
    <row r="3" spans="1:3" ht="18.75">
      <c r="A3" s="3"/>
      <c r="B3" s="30" t="s">
        <v>77</v>
      </c>
      <c r="C3" s="30"/>
    </row>
    <row r="4" spans="2:3" ht="18.75">
      <c r="B4" s="9"/>
      <c r="C4" s="27"/>
    </row>
    <row r="5" spans="1:51" ht="15" customHeight="1">
      <c r="A5" s="8"/>
      <c r="B5" s="8"/>
      <c r="C5" s="23"/>
      <c r="AY5" s="3">
        <v>2300</v>
      </c>
    </row>
    <row r="6" spans="1:3" ht="21" customHeight="1">
      <c r="A6" s="7"/>
      <c r="B6" s="2"/>
      <c r="C6" s="29" t="s">
        <v>86</v>
      </c>
    </row>
    <row r="7" spans="1:56" ht="20.25">
      <c r="A7" s="31" t="s">
        <v>42</v>
      </c>
      <c r="B7" s="31"/>
      <c r="C7" s="31"/>
      <c r="BD7" s="3">
        <v>6200</v>
      </c>
    </row>
    <row r="8" spans="1:3" ht="20.25">
      <c r="A8" s="31" t="s">
        <v>35</v>
      </c>
      <c r="B8" s="31"/>
      <c r="C8" s="31"/>
    </row>
    <row r="9" spans="1:3" ht="20.25">
      <c r="A9" s="31" t="s">
        <v>131</v>
      </c>
      <c r="B9" s="31"/>
      <c r="C9" s="31"/>
    </row>
    <row r="10" spans="1:3" ht="15" customHeight="1">
      <c r="A10" s="12"/>
      <c r="B10" s="12"/>
      <c r="C10" s="11"/>
    </row>
    <row r="11" spans="1:3" ht="46.5" customHeight="1">
      <c r="A11" s="1" t="s">
        <v>37</v>
      </c>
      <c r="B11" s="1" t="s">
        <v>38</v>
      </c>
      <c r="C11" s="14" t="s">
        <v>71</v>
      </c>
    </row>
    <row r="12" spans="1:3" ht="24.75" customHeight="1">
      <c r="A12" s="15" t="s">
        <v>0</v>
      </c>
      <c r="B12" s="16" t="s">
        <v>109</v>
      </c>
      <c r="C12" s="6">
        <f>C13+C34</f>
        <v>6240280.5</v>
      </c>
    </row>
    <row r="13" spans="1:3" ht="22.5" customHeight="1">
      <c r="A13" s="17" t="s">
        <v>1</v>
      </c>
      <c r="B13" s="16"/>
      <c r="C13" s="6">
        <f>C14+C16+C18+C22+C26+C29</f>
        <v>5484540</v>
      </c>
    </row>
    <row r="14" spans="1:3" ht="24" customHeight="1">
      <c r="A14" s="15" t="s">
        <v>2</v>
      </c>
      <c r="B14" s="16" t="s">
        <v>19</v>
      </c>
      <c r="C14" s="6">
        <f>C15</f>
        <v>3669740</v>
      </c>
    </row>
    <row r="15" spans="1:3" ht="27" customHeight="1">
      <c r="A15" s="15" t="s">
        <v>3</v>
      </c>
      <c r="B15" s="16" t="s">
        <v>20</v>
      </c>
      <c r="C15" s="6">
        <f>1882065.9+1787674.1</f>
        <v>3669740</v>
      </c>
    </row>
    <row r="16" spans="1:3" ht="36" customHeight="1">
      <c r="A16" s="15" t="s">
        <v>56</v>
      </c>
      <c r="B16" s="16" t="s">
        <v>57</v>
      </c>
      <c r="C16" s="6">
        <f>C17</f>
        <v>55300</v>
      </c>
    </row>
    <row r="17" spans="1:3" ht="34.5" customHeight="1">
      <c r="A17" s="18" t="s">
        <v>58</v>
      </c>
      <c r="B17" s="16" t="s">
        <v>67</v>
      </c>
      <c r="C17" s="6">
        <v>55300</v>
      </c>
    </row>
    <row r="18" spans="1:3" ht="24" customHeight="1">
      <c r="A18" s="15" t="s">
        <v>4</v>
      </c>
      <c r="B18" s="16" t="s">
        <v>21</v>
      </c>
      <c r="C18" s="6">
        <f>C19+C20+C21</f>
        <v>795403</v>
      </c>
    </row>
    <row r="19" spans="1:3" ht="33.75" customHeight="1">
      <c r="A19" s="15" t="s">
        <v>48</v>
      </c>
      <c r="B19" s="16" t="s">
        <v>47</v>
      </c>
      <c r="C19" s="10">
        <v>634593</v>
      </c>
    </row>
    <row r="20" spans="1:3" ht="21" customHeight="1">
      <c r="A20" s="15" t="s">
        <v>39</v>
      </c>
      <c r="B20" s="16" t="s">
        <v>81</v>
      </c>
      <c r="C20" s="6">
        <v>99</v>
      </c>
    </row>
    <row r="21" spans="1:3" ht="33.75" customHeight="1">
      <c r="A21" s="15" t="s">
        <v>93</v>
      </c>
      <c r="B21" s="16" t="s">
        <v>92</v>
      </c>
      <c r="C21" s="6">
        <v>160711</v>
      </c>
    </row>
    <row r="22" spans="1:3" ht="24" customHeight="1">
      <c r="A22" s="15" t="s">
        <v>5</v>
      </c>
      <c r="B22" s="16" t="s">
        <v>22</v>
      </c>
      <c r="C22" s="6">
        <f>SUM(C23:C25)</f>
        <v>879718</v>
      </c>
    </row>
    <row r="23" spans="1:3" ht="18.75" customHeight="1">
      <c r="A23" s="15" t="s">
        <v>95</v>
      </c>
      <c r="B23" s="16" t="s">
        <v>94</v>
      </c>
      <c r="C23" s="6">
        <v>360618</v>
      </c>
    </row>
    <row r="24" spans="1:3" ht="18.75" customHeight="1">
      <c r="A24" s="18" t="s">
        <v>51</v>
      </c>
      <c r="B24" s="16" t="s">
        <v>52</v>
      </c>
      <c r="C24" s="6">
        <v>1100</v>
      </c>
    </row>
    <row r="25" spans="1:3" ht="18.75" customHeight="1">
      <c r="A25" s="18" t="s">
        <v>82</v>
      </c>
      <c r="B25" s="16" t="s">
        <v>23</v>
      </c>
      <c r="C25" s="6">
        <v>518000</v>
      </c>
    </row>
    <row r="26" spans="1:3" ht="33.75" customHeight="1">
      <c r="A26" s="15" t="s">
        <v>62</v>
      </c>
      <c r="B26" s="16" t="s">
        <v>61</v>
      </c>
      <c r="C26" s="10">
        <f>C27</f>
        <v>7575</v>
      </c>
    </row>
    <row r="27" spans="1:3" ht="21.75" customHeight="1">
      <c r="A27" s="18" t="s">
        <v>110</v>
      </c>
      <c r="B27" s="16" t="s">
        <v>111</v>
      </c>
      <c r="C27" s="10">
        <f>C28</f>
        <v>7575</v>
      </c>
    </row>
    <row r="28" spans="1:3" ht="20.25" customHeight="1">
      <c r="A28" s="18" t="s">
        <v>60</v>
      </c>
      <c r="B28" s="16" t="s">
        <v>59</v>
      </c>
      <c r="C28" s="10">
        <v>7575</v>
      </c>
    </row>
    <row r="29" spans="1:3" ht="24" customHeight="1">
      <c r="A29" s="15" t="s">
        <v>6</v>
      </c>
      <c r="B29" s="16" t="s">
        <v>24</v>
      </c>
      <c r="C29" s="6">
        <f>C30+C31</f>
        <v>76804</v>
      </c>
    </row>
    <row r="30" spans="1:3" ht="31.5">
      <c r="A30" s="15" t="s">
        <v>89</v>
      </c>
      <c r="B30" s="16" t="s">
        <v>88</v>
      </c>
      <c r="C30" s="6">
        <v>74070</v>
      </c>
    </row>
    <row r="31" spans="1:3" ht="31.5">
      <c r="A31" s="15" t="s">
        <v>90</v>
      </c>
      <c r="B31" s="16" t="s">
        <v>96</v>
      </c>
      <c r="C31" s="6">
        <f>C32+C33</f>
        <v>2734</v>
      </c>
    </row>
    <row r="32" spans="1:3" ht="35.25" customHeight="1">
      <c r="A32" s="15" t="s">
        <v>40</v>
      </c>
      <c r="B32" s="16" t="s">
        <v>41</v>
      </c>
      <c r="C32" s="6">
        <v>1430</v>
      </c>
    </row>
    <row r="33" spans="1:3" ht="63">
      <c r="A33" s="15" t="s">
        <v>91</v>
      </c>
      <c r="B33" s="16" t="s">
        <v>97</v>
      </c>
      <c r="C33" s="6">
        <v>1304</v>
      </c>
    </row>
    <row r="34" spans="1:3" ht="30" customHeight="1">
      <c r="A34" s="17" t="s">
        <v>36</v>
      </c>
      <c r="B34" s="13"/>
      <c r="C34" s="6">
        <f>C35+C53+C55+C59+C66</f>
        <v>755740.5</v>
      </c>
    </row>
    <row r="35" spans="1:3" ht="56.25" customHeight="1">
      <c r="A35" s="15" t="s">
        <v>7</v>
      </c>
      <c r="B35" s="16" t="s">
        <v>25</v>
      </c>
      <c r="C35" s="6">
        <f>C36+C38+C45+C48</f>
        <v>607373</v>
      </c>
    </row>
    <row r="36" spans="1:3" ht="66.75" customHeight="1">
      <c r="A36" s="15" t="s">
        <v>112</v>
      </c>
      <c r="B36" s="16" t="s">
        <v>113</v>
      </c>
      <c r="C36" s="6">
        <f>C37</f>
        <v>199</v>
      </c>
    </row>
    <row r="37" spans="1:3" ht="47.25" customHeight="1">
      <c r="A37" s="15" t="s">
        <v>8</v>
      </c>
      <c r="B37" s="16" t="s">
        <v>26</v>
      </c>
      <c r="C37" s="6">
        <v>199</v>
      </c>
    </row>
    <row r="38" spans="1:3" ht="98.25" customHeight="1">
      <c r="A38" s="18" t="s">
        <v>43</v>
      </c>
      <c r="B38" s="16" t="s">
        <v>27</v>
      </c>
      <c r="C38" s="6">
        <f>C39+C41+C43</f>
        <v>533950</v>
      </c>
    </row>
    <row r="39" spans="1:3" ht="68.25" customHeight="1">
      <c r="A39" s="18" t="s">
        <v>114</v>
      </c>
      <c r="B39" s="16" t="s">
        <v>115</v>
      </c>
      <c r="C39" s="6">
        <f>C40</f>
        <v>498700</v>
      </c>
    </row>
    <row r="40" spans="1:3" ht="84" customHeight="1">
      <c r="A40" s="18" t="s">
        <v>9</v>
      </c>
      <c r="B40" s="16" t="s">
        <v>50</v>
      </c>
      <c r="C40" s="25">
        <v>498700</v>
      </c>
    </row>
    <row r="41" spans="1:3" ht="84" customHeight="1">
      <c r="A41" s="18" t="s">
        <v>116</v>
      </c>
      <c r="B41" s="16" t="s">
        <v>117</v>
      </c>
      <c r="C41" s="25">
        <f>C42</f>
        <v>1250</v>
      </c>
    </row>
    <row r="42" spans="1:3" ht="84" customHeight="1">
      <c r="A42" s="18" t="s">
        <v>68</v>
      </c>
      <c r="B42" s="16" t="s">
        <v>69</v>
      </c>
      <c r="C42" s="25">
        <v>1250</v>
      </c>
    </row>
    <row r="43" spans="1:3" ht="49.5" customHeight="1">
      <c r="A43" s="18" t="s">
        <v>118</v>
      </c>
      <c r="B43" s="16" t="s">
        <v>119</v>
      </c>
      <c r="C43" s="25">
        <f>C44</f>
        <v>34000</v>
      </c>
    </row>
    <row r="44" spans="1:3" ht="34.5" customHeight="1">
      <c r="A44" s="18" t="s">
        <v>54</v>
      </c>
      <c r="B44" s="16" t="s">
        <v>55</v>
      </c>
      <c r="C44" s="25">
        <v>34000</v>
      </c>
    </row>
    <row r="45" spans="1:3" ht="31.5">
      <c r="A45" s="15" t="s">
        <v>10</v>
      </c>
      <c r="B45" s="16" t="s">
        <v>28</v>
      </c>
      <c r="C45" s="6">
        <f>C46</f>
        <v>6014</v>
      </c>
    </row>
    <row r="46" spans="1:3" ht="47.25">
      <c r="A46" s="15" t="s">
        <v>120</v>
      </c>
      <c r="B46" s="16" t="s">
        <v>121</v>
      </c>
      <c r="C46" s="6">
        <f>C47</f>
        <v>6014</v>
      </c>
    </row>
    <row r="47" spans="1:3" ht="48.75" customHeight="1">
      <c r="A47" s="18" t="s">
        <v>11</v>
      </c>
      <c r="B47" s="16" t="s">
        <v>29</v>
      </c>
      <c r="C47" s="6">
        <v>6014</v>
      </c>
    </row>
    <row r="48" spans="1:3" ht="78.75" customHeight="1">
      <c r="A48" s="15" t="s">
        <v>63</v>
      </c>
      <c r="B48" s="16" t="s">
        <v>64</v>
      </c>
      <c r="C48" s="28">
        <f>C49+C51</f>
        <v>67210</v>
      </c>
    </row>
    <row r="49" spans="1:3" ht="78.75" customHeight="1">
      <c r="A49" s="15" t="s">
        <v>98</v>
      </c>
      <c r="B49" s="16" t="s">
        <v>122</v>
      </c>
      <c r="C49" s="28">
        <f>C50</f>
        <v>18300</v>
      </c>
    </row>
    <row r="50" spans="1:3" ht="82.5" customHeight="1">
      <c r="A50" s="18" t="s">
        <v>65</v>
      </c>
      <c r="B50" s="16" t="s">
        <v>66</v>
      </c>
      <c r="C50" s="28">
        <v>18300</v>
      </c>
    </row>
    <row r="51" spans="1:3" ht="101.25" customHeight="1">
      <c r="A51" s="18" t="s">
        <v>99</v>
      </c>
      <c r="B51" s="16" t="s">
        <v>100</v>
      </c>
      <c r="C51" s="28">
        <f>C52</f>
        <v>48910</v>
      </c>
    </row>
    <row r="52" spans="1:3" ht="104.25" customHeight="1">
      <c r="A52" s="18" t="s">
        <v>123</v>
      </c>
      <c r="B52" s="16" t="s">
        <v>124</v>
      </c>
      <c r="C52" s="28">
        <v>48910</v>
      </c>
    </row>
    <row r="53" spans="1:3" ht="33.75" customHeight="1">
      <c r="A53" s="15" t="s">
        <v>12</v>
      </c>
      <c r="B53" s="16" t="s">
        <v>30</v>
      </c>
      <c r="C53" s="6">
        <f>C54</f>
        <v>18149</v>
      </c>
    </row>
    <row r="54" spans="1:3" ht="33.75" customHeight="1">
      <c r="A54" s="15" t="s">
        <v>13</v>
      </c>
      <c r="B54" s="16" t="s">
        <v>31</v>
      </c>
      <c r="C54" s="6">
        <v>18149</v>
      </c>
    </row>
    <row r="55" spans="1:3" ht="33.75" customHeight="1">
      <c r="A55" s="15" t="s">
        <v>83</v>
      </c>
      <c r="B55" s="16" t="s">
        <v>53</v>
      </c>
      <c r="C55" s="25">
        <f>C56+C57+C58</f>
        <v>5488.5</v>
      </c>
    </row>
    <row r="56" spans="1:3" ht="33.75" customHeight="1">
      <c r="A56" s="15" t="s">
        <v>125</v>
      </c>
      <c r="B56" s="16" t="s">
        <v>126</v>
      </c>
      <c r="C56" s="25">
        <v>5226.5</v>
      </c>
    </row>
    <row r="57" spans="1:3" ht="33.75" customHeight="1">
      <c r="A57" s="18" t="s">
        <v>127</v>
      </c>
      <c r="B57" s="16" t="s">
        <v>128</v>
      </c>
      <c r="C57" s="25">
        <v>262</v>
      </c>
    </row>
    <row r="58" spans="1:3" ht="34.5" customHeight="1">
      <c r="A58" s="18" t="s">
        <v>129</v>
      </c>
      <c r="B58" s="16" t="s">
        <v>130</v>
      </c>
      <c r="C58" s="25">
        <v>0</v>
      </c>
    </row>
    <row r="59" spans="1:3" ht="35.25" customHeight="1">
      <c r="A59" s="15" t="s">
        <v>14</v>
      </c>
      <c r="B59" s="16" t="s">
        <v>32</v>
      </c>
      <c r="C59" s="6">
        <f>C60+C63</f>
        <v>112000</v>
      </c>
    </row>
    <row r="60" spans="1:3" ht="78.75">
      <c r="A60" s="20" t="s">
        <v>101</v>
      </c>
      <c r="B60" s="16" t="s">
        <v>103</v>
      </c>
      <c r="C60" s="6">
        <f>C61</f>
        <v>2000</v>
      </c>
    </row>
    <row r="61" spans="1:3" ht="94.5">
      <c r="A61" s="20" t="s">
        <v>102</v>
      </c>
      <c r="B61" s="16" t="s">
        <v>104</v>
      </c>
      <c r="C61" s="6">
        <f>C62</f>
        <v>2000</v>
      </c>
    </row>
    <row r="62" spans="1:3" ht="97.5" customHeight="1">
      <c r="A62" s="18" t="s">
        <v>44</v>
      </c>
      <c r="B62" s="16" t="s">
        <v>49</v>
      </c>
      <c r="C62" s="6">
        <v>2000</v>
      </c>
    </row>
    <row r="63" spans="1:3" ht="31.5">
      <c r="A63" s="18" t="s">
        <v>105</v>
      </c>
      <c r="B63" s="16" t="s">
        <v>107</v>
      </c>
      <c r="C63" s="6">
        <f>C64</f>
        <v>110000</v>
      </c>
    </row>
    <row r="64" spans="1:3" ht="31.5">
      <c r="A64" s="18" t="s">
        <v>106</v>
      </c>
      <c r="B64" s="16" t="s">
        <v>108</v>
      </c>
      <c r="C64" s="6">
        <f>C65</f>
        <v>110000</v>
      </c>
    </row>
    <row r="65" spans="1:3" ht="51" customHeight="1">
      <c r="A65" s="18" t="s">
        <v>15</v>
      </c>
      <c r="B65" s="16" t="s">
        <v>33</v>
      </c>
      <c r="C65" s="6">
        <v>110000</v>
      </c>
    </row>
    <row r="66" spans="1:3" ht="27.75" customHeight="1">
      <c r="A66" s="15" t="s">
        <v>16</v>
      </c>
      <c r="B66" s="16" t="s">
        <v>46</v>
      </c>
      <c r="C66" s="6">
        <v>12730</v>
      </c>
    </row>
    <row r="67" spans="1:3" ht="27.75" customHeight="1">
      <c r="A67" s="15" t="s">
        <v>17</v>
      </c>
      <c r="B67" s="16" t="s">
        <v>34</v>
      </c>
      <c r="C67" s="6">
        <f>SUM(C68:C71)</f>
        <v>5894968.81</v>
      </c>
    </row>
    <row r="68" spans="1:3" ht="35.25" customHeight="1">
      <c r="A68" s="15" t="s">
        <v>73</v>
      </c>
      <c r="B68" s="16" t="s">
        <v>84</v>
      </c>
      <c r="C68" s="6">
        <v>0</v>
      </c>
    </row>
    <row r="69" spans="1:3" ht="35.25" customHeight="1">
      <c r="A69" s="15" t="s">
        <v>70</v>
      </c>
      <c r="B69" s="16" t="s">
        <v>78</v>
      </c>
      <c r="C69" s="6">
        <v>1465764.5</v>
      </c>
    </row>
    <row r="70" spans="1:3" ht="32.25" customHeight="1">
      <c r="A70" s="15" t="s">
        <v>74</v>
      </c>
      <c r="B70" s="16" t="s">
        <v>79</v>
      </c>
      <c r="C70" s="6">
        <v>4429204.31</v>
      </c>
    </row>
    <row r="71" spans="1:3" ht="24" customHeight="1">
      <c r="A71" s="15" t="s">
        <v>45</v>
      </c>
      <c r="B71" s="16" t="s">
        <v>80</v>
      </c>
      <c r="C71" s="6">
        <v>0</v>
      </c>
    </row>
    <row r="72" spans="1:3" ht="24" customHeight="1">
      <c r="A72" s="19" t="s">
        <v>18</v>
      </c>
      <c r="B72" s="1"/>
      <c r="C72" s="26">
        <f>C12+C67</f>
        <v>12135249.309999999</v>
      </c>
    </row>
    <row r="73" spans="1:3" ht="27.75" customHeight="1">
      <c r="A73" s="4"/>
      <c r="C73" s="24"/>
    </row>
  </sheetData>
  <sheetProtection/>
  <mergeCells count="5">
    <mergeCell ref="B2:C2"/>
    <mergeCell ref="B3:C3"/>
    <mergeCell ref="A7:C7"/>
    <mergeCell ref="A8:C8"/>
    <mergeCell ref="A9:C9"/>
  </mergeCells>
  <printOptions/>
  <pageMargins left="0" right="0" top="0" bottom="0" header="0" footer="0"/>
  <pageSetup fitToHeight="0" fitToWidth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3"/>
  <sheetViews>
    <sheetView zoomScale="90" zoomScaleNormal="90" zoomScalePageLayoutView="0" workbookViewId="0" topLeftCell="A85">
      <selection activeCell="F15" sqref="F15"/>
    </sheetView>
  </sheetViews>
  <sheetFormatPr defaultColWidth="9.00390625" defaultRowHeight="12.75"/>
  <cols>
    <col min="1" max="1" width="66.875" style="3" customWidth="1"/>
    <col min="2" max="2" width="25.875" style="5" customWidth="1"/>
    <col min="3" max="3" width="23.125" style="21" customWidth="1"/>
    <col min="4" max="16384" width="9.125" style="3" customWidth="1"/>
  </cols>
  <sheetData>
    <row r="1" spans="1:3" ht="18.75">
      <c r="A1" s="3"/>
      <c r="B1" s="9" t="s">
        <v>76</v>
      </c>
      <c r="C1" s="22"/>
    </row>
    <row r="2" spans="1:3" ht="18.75">
      <c r="A2" s="3"/>
      <c r="B2" s="30" t="s">
        <v>75</v>
      </c>
      <c r="C2" s="30"/>
    </row>
    <row r="3" spans="1:3" ht="18.75">
      <c r="A3" s="3"/>
      <c r="B3" s="30" t="s">
        <v>77</v>
      </c>
      <c r="C3" s="30"/>
    </row>
    <row r="4" spans="2:3" ht="18.75">
      <c r="B4" s="9"/>
      <c r="C4" s="27"/>
    </row>
    <row r="5" spans="1:47" ht="15" customHeight="1">
      <c r="A5" s="8"/>
      <c r="B5" s="8"/>
      <c r="C5" s="23"/>
      <c r="AU5" s="3">
        <v>2300</v>
      </c>
    </row>
    <row r="6" spans="1:3" ht="21" customHeight="1">
      <c r="A6" s="7"/>
      <c r="B6" s="2"/>
      <c r="C6" s="29" t="s">
        <v>87</v>
      </c>
    </row>
    <row r="7" spans="1:52" ht="20.25">
      <c r="A7" s="31" t="s">
        <v>42</v>
      </c>
      <c r="B7" s="31"/>
      <c r="C7" s="31"/>
      <c r="AZ7" s="3">
        <v>6200</v>
      </c>
    </row>
    <row r="8" spans="1:3" ht="20.25">
      <c r="A8" s="31" t="s">
        <v>35</v>
      </c>
      <c r="B8" s="31"/>
      <c r="C8" s="31"/>
    </row>
    <row r="9" spans="1:3" ht="20.25">
      <c r="A9" s="31" t="s">
        <v>132</v>
      </c>
      <c r="B9" s="31"/>
      <c r="C9" s="31"/>
    </row>
    <row r="10" spans="1:3" ht="15" customHeight="1">
      <c r="A10" s="12"/>
      <c r="B10" s="12"/>
      <c r="C10" s="11"/>
    </row>
    <row r="11" spans="1:3" ht="46.5" customHeight="1">
      <c r="A11" s="1" t="s">
        <v>37</v>
      </c>
      <c r="B11" s="1" t="s">
        <v>38</v>
      </c>
      <c r="C11" s="14" t="s">
        <v>71</v>
      </c>
    </row>
    <row r="12" spans="1:3" ht="24.75" customHeight="1">
      <c r="A12" s="15" t="s">
        <v>0</v>
      </c>
      <c r="B12" s="16" t="s">
        <v>109</v>
      </c>
      <c r="C12" s="6">
        <f>C13+C34</f>
        <v>6527741.4</v>
      </c>
    </row>
    <row r="13" spans="1:3" ht="22.5" customHeight="1">
      <c r="A13" s="17" t="s">
        <v>1</v>
      </c>
      <c r="B13" s="16"/>
      <c r="C13" s="6">
        <f>C14+C16+C18+C22+C26+C29</f>
        <v>5766992.9</v>
      </c>
    </row>
    <row r="14" spans="1:3" ht="24" customHeight="1">
      <c r="A14" s="15" t="s">
        <v>2</v>
      </c>
      <c r="B14" s="16" t="s">
        <v>19</v>
      </c>
      <c r="C14" s="6">
        <f>C15</f>
        <v>3914306.9</v>
      </c>
    </row>
    <row r="15" spans="1:3" ht="27" customHeight="1">
      <c r="A15" s="15" t="s">
        <v>3</v>
      </c>
      <c r="B15" s="16" t="s">
        <v>20</v>
      </c>
      <c r="C15" s="6">
        <f>2017574.7+1896732.2</f>
        <v>3914306.9</v>
      </c>
    </row>
    <row r="16" spans="1:3" ht="36" customHeight="1">
      <c r="A16" s="15" t="s">
        <v>56</v>
      </c>
      <c r="B16" s="16" t="s">
        <v>57</v>
      </c>
      <c r="C16" s="6">
        <f>C17</f>
        <v>55400</v>
      </c>
    </row>
    <row r="17" spans="1:3" ht="34.5" customHeight="1">
      <c r="A17" s="18" t="s">
        <v>58</v>
      </c>
      <c r="B17" s="16" t="s">
        <v>67</v>
      </c>
      <c r="C17" s="6">
        <v>55400</v>
      </c>
    </row>
    <row r="18" spans="1:3" ht="24" customHeight="1">
      <c r="A18" s="15" t="s">
        <v>4</v>
      </c>
      <c r="B18" s="16" t="s">
        <v>21</v>
      </c>
      <c r="C18" s="6">
        <f>C19+C20+C21</f>
        <v>822394</v>
      </c>
    </row>
    <row r="19" spans="1:3" ht="33.75" customHeight="1">
      <c r="A19" s="15" t="s">
        <v>48</v>
      </c>
      <c r="B19" s="16" t="s">
        <v>47</v>
      </c>
      <c r="C19" s="10">
        <v>659977</v>
      </c>
    </row>
    <row r="20" spans="1:3" ht="21" customHeight="1">
      <c r="A20" s="15" t="s">
        <v>39</v>
      </c>
      <c r="B20" s="16" t="s">
        <v>81</v>
      </c>
      <c r="C20" s="6">
        <v>99</v>
      </c>
    </row>
    <row r="21" spans="1:3" ht="33.75" customHeight="1">
      <c r="A21" s="15" t="s">
        <v>93</v>
      </c>
      <c r="B21" s="16" t="s">
        <v>92</v>
      </c>
      <c r="C21" s="6">
        <v>162318</v>
      </c>
    </row>
    <row r="22" spans="1:3" ht="24" customHeight="1">
      <c r="A22" s="15" t="s">
        <v>5</v>
      </c>
      <c r="B22" s="16" t="s">
        <v>22</v>
      </c>
      <c r="C22" s="6">
        <f>SUM(C23:C25)</f>
        <v>890437</v>
      </c>
    </row>
    <row r="23" spans="1:3" ht="18.75" customHeight="1">
      <c r="A23" s="15" t="s">
        <v>95</v>
      </c>
      <c r="B23" s="16" t="s">
        <v>94</v>
      </c>
      <c r="C23" s="6">
        <v>371437</v>
      </c>
    </row>
    <row r="24" spans="1:3" ht="18.75" customHeight="1">
      <c r="A24" s="18" t="s">
        <v>51</v>
      </c>
      <c r="B24" s="16" t="s">
        <v>52</v>
      </c>
      <c r="C24" s="6">
        <v>1000</v>
      </c>
    </row>
    <row r="25" spans="1:3" ht="18.75" customHeight="1">
      <c r="A25" s="18" t="s">
        <v>82</v>
      </c>
      <c r="B25" s="16" t="s">
        <v>23</v>
      </c>
      <c r="C25" s="6">
        <v>518000</v>
      </c>
    </row>
    <row r="26" spans="1:3" ht="33.75" customHeight="1">
      <c r="A26" s="15" t="s">
        <v>62</v>
      </c>
      <c r="B26" s="16" t="s">
        <v>61</v>
      </c>
      <c r="C26" s="10">
        <f>C27</f>
        <v>7651</v>
      </c>
    </row>
    <row r="27" spans="1:3" ht="21.75" customHeight="1">
      <c r="A27" s="18" t="s">
        <v>110</v>
      </c>
      <c r="B27" s="16" t="s">
        <v>111</v>
      </c>
      <c r="C27" s="10">
        <f>C28</f>
        <v>7651</v>
      </c>
    </row>
    <row r="28" spans="1:3" ht="20.25" customHeight="1">
      <c r="A28" s="18" t="s">
        <v>60</v>
      </c>
      <c r="B28" s="16" t="s">
        <v>59</v>
      </c>
      <c r="C28" s="10">
        <v>7651</v>
      </c>
    </row>
    <row r="29" spans="1:3" ht="24" customHeight="1">
      <c r="A29" s="15" t="s">
        <v>6</v>
      </c>
      <c r="B29" s="16" t="s">
        <v>24</v>
      </c>
      <c r="C29" s="6">
        <f>C30+C31</f>
        <v>76804</v>
      </c>
    </row>
    <row r="30" spans="1:3" ht="31.5">
      <c r="A30" s="15" t="s">
        <v>89</v>
      </c>
      <c r="B30" s="16" t="s">
        <v>88</v>
      </c>
      <c r="C30" s="6">
        <v>74070</v>
      </c>
    </row>
    <row r="31" spans="1:3" ht="31.5">
      <c r="A31" s="15" t="s">
        <v>90</v>
      </c>
      <c r="B31" s="16" t="s">
        <v>96</v>
      </c>
      <c r="C31" s="6">
        <f>C32+C33</f>
        <v>2734</v>
      </c>
    </row>
    <row r="32" spans="1:3" ht="35.25" customHeight="1">
      <c r="A32" s="15" t="s">
        <v>40</v>
      </c>
      <c r="B32" s="16" t="s">
        <v>41</v>
      </c>
      <c r="C32" s="6">
        <v>1430</v>
      </c>
    </row>
    <row r="33" spans="1:3" ht="63">
      <c r="A33" s="15" t="s">
        <v>91</v>
      </c>
      <c r="B33" s="16" t="s">
        <v>97</v>
      </c>
      <c r="C33" s="6">
        <v>1304</v>
      </c>
    </row>
    <row r="34" spans="1:3" ht="30" customHeight="1">
      <c r="A34" s="17" t="s">
        <v>36</v>
      </c>
      <c r="B34" s="13"/>
      <c r="C34" s="6">
        <f>C35+C53+C55+C59+C66</f>
        <v>760748.5</v>
      </c>
    </row>
    <row r="35" spans="1:3" ht="56.25" customHeight="1">
      <c r="A35" s="15" t="s">
        <v>7</v>
      </c>
      <c r="B35" s="16" t="s">
        <v>25</v>
      </c>
      <c r="C35" s="6">
        <f>C36+C38+C45+C48</f>
        <v>613091</v>
      </c>
    </row>
    <row r="36" spans="1:3" ht="66.75" customHeight="1">
      <c r="A36" s="15" t="s">
        <v>112</v>
      </c>
      <c r="B36" s="16" t="s">
        <v>113</v>
      </c>
      <c r="C36" s="6">
        <f>C37</f>
        <v>251</v>
      </c>
    </row>
    <row r="37" spans="1:3" ht="47.25" customHeight="1">
      <c r="A37" s="15" t="s">
        <v>8</v>
      </c>
      <c r="B37" s="16" t="s">
        <v>26</v>
      </c>
      <c r="C37" s="6">
        <v>251</v>
      </c>
    </row>
    <row r="38" spans="1:3" ht="98.25" customHeight="1">
      <c r="A38" s="18" t="s">
        <v>43</v>
      </c>
      <c r="B38" s="16" t="s">
        <v>27</v>
      </c>
      <c r="C38" s="6">
        <f>C39+C41+C43</f>
        <v>538950</v>
      </c>
    </row>
    <row r="39" spans="1:3" ht="68.25" customHeight="1">
      <c r="A39" s="18" t="s">
        <v>114</v>
      </c>
      <c r="B39" s="16" t="s">
        <v>115</v>
      </c>
      <c r="C39" s="6">
        <f>C40</f>
        <v>503600</v>
      </c>
    </row>
    <row r="40" spans="1:3" ht="84" customHeight="1">
      <c r="A40" s="18" t="s">
        <v>9</v>
      </c>
      <c r="B40" s="16" t="s">
        <v>50</v>
      </c>
      <c r="C40" s="25">
        <v>503600</v>
      </c>
    </row>
    <row r="41" spans="1:3" ht="84" customHeight="1">
      <c r="A41" s="18" t="s">
        <v>116</v>
      </c>
      <c r="B41" s="16" t="s">
        <v>117</v>
      </c>
      <c r="C41" s="25">
        <f>C42</f>
        <v>1350</v>
      </c>
    </row>
    <row r="42" spans="1:3" ht="84" customHeight="1">
      <c r="A42" s="18" t="s">
        <v>68</v>
      </c>
      <c r="B42" s="16" t="s">
        <v>69</v>
      </c>
      <c r="C42" s="25">
        <v>1350</v>
      </c>
    </row>
    <row r="43" spans="1:3" ht="49.5" customHeight="1">
      <c r="A43" s="18" t="s">
        <v>118</v>
      </c>
      <c r="B43" s="16" t="s">
        <v>119</v>
      </c>
      <c r="C43" s="25">
        <f>C44</f>
        <v>34000</v>
      </c>
    </row>
    <row r="44" spans="1:3" ht="34.5" customHeight="1">
      <c r="A44" s="18" t="s">
        <v>54</v>
      </c>
      <c r="B44" s="16" t="s">
        <v>55</v>
      </c>
      <c r="C44" s="25">
        <v>34000</v>
      </c>
    </row>
    <row r="45" spans="1:3" ht="31.5">
      <c r="A45" s="15" t="s">
        <v>10</v>
      </c>
      <c r="B45" s="16" t="s">
        <v>28</v>
      </c>
      <c r="C45" s="6">
        <f>C46</f>
        <v>6014</v>
      </c>
    </row>
    <row r="46" spans="1:3" ht="47.25">
      <c r="A46" s="15" t="s">
        <v>120</v>
      </c>
      <c r="B46" s="16" t="s">
        <v>121</v>
      </c>
      <c r="C46" s="6">
        <f>C47</f>
        <v>6014</v>
      </c>
    </row>
    <row r="47" spans="1:3" ht="48.75" customHeight="1">
      <c r="A47" s="18" t="s">
        <v>11</v>
      </c>
      <c r="B47" s="16" t="s">
        <v>29</v>
      </c>
      <c r="C47" s="6">
        <v>6014</v>
      </c>
    </row>
    <row r="48" spans="1:3" ht="78.75" customHeight="1">
      <c r="A48" s="15" t="s">
        <v>63</v>
      </c>
      <c r="B48" s="16" t="s">
        <v>64</v>
      </c>
      <c r="C48" s="28">
        <f>C49+C51</f>
        <v>67876</v>
      </c>
    </row>
    <row r="49" spans="1:3" ht="78.75" customHeight="1">
      <c r="A49" s="15" t="s">
        <v>98</v>
      </c>
      <c r="B49" s="16" t="s">
        <v>122</v>
      </c>
      <c r="C49" s="28">
        <f>C50</f>
        <v>18300</v>
      </c>
    </row>
    <row r="50" spans="1:3" ht="82.5" customHeight="1">
      <c r="A50" s="18" t="s">
        <v>65</v>
      </c>
      <c r="B50" s="16" t="s">
        <v>66</v>
      </c>
      <c r="C50" s="28">
        <v>18300</v>
      </c>
    </row>
    <row r="51" spans="1:3" ht="101.25" customHeight="1">
      <c r="A51" s="18" t="s">
        <v>99</v>
      </c>
      <c r="B51" s="16" t="s">
        <v>100</v>
      </c>
      <c r="C51" s="28">
        <f>C52</f>
        <v>49576</v>
      </c>
    </row>
    <row r="52" spans="1:3" ht="104.25" customHeight="1">
      <c r="A52" s="18" t="s">
        <v>123</v>
      </c>
      <c r="B52" s="16" t="s">
        <v>124</v>
      </c>
      <c r="C52" s="28">
        <v>49576</v>
      </c>
    </row>
    <row r="53" spans="1:3" ht="33.75" customHeight="1">
      <c r="A53" s="15" t="s">
        <v>12</v>
      </c>
      <c r="B53" s="16" t="s">
        <v>30</v>
      </c>
      <c r="C53" s="6">
        <f>C54</f>
        <v>18149</v>
      </c>
    </row>
    <row r="54" spans="1:3" ht="33.75" customHeight="1">
      <c r="A54" s="15" t="s">
        <v>13</v>
      </c>
      <c r="B54" s="16" t="s">
        <v>31</v>
      </c>
      <c r="C54" s="6">
        <v>18149</v>
      </c>
    </row>
    <row r="55" spans="1:3" ht="33.75" customHeight="1">
      <c r="A55" s="15" t="s">
        <v>83</v>
      </c>
      <c r="B55" s="16" t="s">
        <v>53</v>
      </c>
      <c r="C55" s="25">
        <f>C56+C57+C58</f>
        <v>5488.5</v>
      </c>
    </row>
    <row r="56" spans="1:3" ht="33.75" customHeight="1">
      <c r="A56" s="15" t="s">
        <v>125</v>
      </c>
      <c r="B56" s="16" t="s">
        <v>126</v>
      </c>
      <c r="C56" s="25">
        <v>5226.5</v>
      </c>
    </row>
    <row r="57" spans="1:3" ht="33.75" customHeight="1">
      <c r="A57" s="18" t="s">
        <v>127</v>
      </c>
      <c r="B57" s="16" t="s">
        <v>128</v>
      </c>
      <c r="C57" s="25">
        <v>262</v>
      </c>
    </row>
    <row r="58" spans="1:3" ht="34.5" customHeight="1">
      <c r="A58" s="18" t="s">
        <v>129</v>
      </c>
      <c r="B58" s="16" t="s">
        <v>130</v>
      </c>
      <c r="C58" s="25">
        <v>0</v>
      </c>
    </row>
    <row r="59" spans="1:3" ht="35.25" customHeight="1">
      <c r="A59" s="15" t="s">
        <v>14</v>
      </c>
      <c r="B59" s="16" t="s">
        <v>32</v>
      </c>
      <c r="C59" s="6">
        <f>C60+C63</f>
        <v>111000</v>
      </c>
    </row>
    <row r="60" spans="1:3" ht="78.75">
      <c r="A60" s="20" t="s">
        <v>101</v>
      </c>
      <c r="B60" s="16" t="s">
        <v>103</v>
      </c>
      <c r="C60" s="6">
        <f>C61</f>
        <v>1000</v>
      </c>
    </row>
    <row r="61" spans="1:3" ht="94.5">
      <c r="A61" s="20" t="s">
        <v>102</v>
      </c>
      <c r="B61" s="16" t="s">
        <v>104</v>
      </c>
      <c r="C61" s="6">
        <f>C62</f>
        <v>1000</v>
      </c>
    </row>
    <row r="62" spans="1:3" ht="97.5" customHeight="1">
      <c r="A62" s="18" t="s">
        <v>44</v>
      </c>
      <c r="B62" s="16" t="s">
        <v>49</v>
      </c>
      <c r="C62" s="6">
        <v>1000</v>
      </c>
    </row>
    <row r="63" spans="1:3" ht="31.5">
      <c r="A63" s="18" t="s">
        <v>105</v>
      </c>
      <c r="B63" s="16" t="s">
        <v>107</v>
      </c>
      <c r="C63" s="6">
        <f>C64</f>
        <v>110000</v>
      </c>
    </row>
    <row r="64" spans="1:3" ht="31.5">
      <c r="A64" s="18" t="s">
        <v>106</v>
      </c>
      <c r="B64" s="16" t="s">
        <v>108</v>
      </c>
      <c r="C64" s="6">
        <f>C65</f>
        <v>110000</v>
      </c>
    </row>
    <row r="65" spans="1:3" ht="51" customHeight="1">
      <c r="A65" s="18" t="s">
        <v>15</v>
      </c>
      <c r="B65" s="16" t="s">
        <v>33</v>
      </c>
      <c r="C65" s="6">
        <v>110000</v>
      </c>
    </row>
    <row r="66" spans="1:3" ht="27.75" customHeight="1">
      <c r="A66" s="15" t="s">
        <v>16</v>
      </c>
      <c r="B66" s="16" t="s">
        <v>46</v>
      </c>
      <c r="C66" s="6">
        <v>13020</v>
      </c>
    </row>
    <row r="67" spans="1:3" ht="27.75" customHeight="1">
      <c r="A67" s="15" t="s">
        <v>17</v>
      </c>
      <c r="B67" s="16" t="s">
        <v>34</v>
      </c>
      <c r="C67" s="6">
        <f>SUM(C68:C71)</f>
        <v>5704446.41</v>
      </c>
    </row>
    <row r="68" spans="1:3" ht="35.25" customHeight="1">
      <c r="A68" s="15" t="s">
        <v>73</v>
      </c>
      <c r="B68" s="16" t="s">
        <v>84</v>
      </c>
      <c r="C68" s="6">
        <v>0</v>
      </c>
    </row>
    <row r="69" spans="1:3" ht="35.25" customHeight="1">
      <c r="A69" s="15" t="s">
        <v>70</v>
      </c>
      <c r="B69" s="16" t="s">
        <v>78</v>
      </c>
      <c r="C69" s="6">
        <v>1234090.8</v>
      </c>
    </row>
    <row r="70" spans="1:3" ht="32.25" customHeight="1">
      <c r="A70" s="15" t="s">
        <v>74</v>
      </c>
      <c r="B70" s="16" t="s">
        <v>79</v>
      </c>
      <c r="C70" s="6">
        <v>4470355.61</v>
      </c>
    </row>
    <row r="71" spans="1:3" ht="24" customHeight="1">
      <c r="A71" s="15" t="s">
        <v>45</v>
      </c>
      <c r="B71" s="16" t="s">
        <v>80</v>
      </c>
      <c r="C71" s="6">
        <v>0</v>
      </c>
    </row>
    <row r="72" spans="1:3" ht="24" customHeight="1">
      <c r="A72" s="19" t="s">
        <v>18</v>
      </c>
      <c r="B72" s="1"/>
      <c r="C72" s="26">
        <f>C12+C67</f>
        <v>12232187.81</v>
      </c>
    </row>
    <row r="73" spans="1:3" ht="27.75" customHeight="1">
      <c r="A73" s="4"/>
      <c r="C73" s="24"/>
    </row>
  </sheetData>
  <sheetProtection/>
  <mergeCells count="5">
    <mergeCell ref="B2:C2"/>
    <mergeCell ref="B3:C3"/>
    <mergeCell ref="A7:C7"/>
    <mergeCell ref="A8:C8"/>
    <mergeCell ref="A9:C9"/>
  </mergeCells>
  <printOptions/>
  <pageMargins left="0" right="0" top="0" bottom="0" header="0" footer="0"/>
  <pageSetup fitToHeight="0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Набережные Челны</dc:creator>
  <cp:keywords/>
  <dc:description/>
  <cp:lastModifiedBy>Ляйсан Р. Галиева</cp:lastModifiedBy>
  <cp:lastPrinted>2021-10-22T12:49:50Z</cp:lastPrinted>
  <dcterms:created xsi:type="dcterms:W3CDTF">2009-01-13T06:15:58Z</dcterms:created>
  <dcterms:modified xsi:type="dcterms:W3CDTF">2021-10-22T13:18:14Z</dcterms:modified>
  <cp:category/>
  <cp:version/>
  <cp:contentType/>
  <cp:contentStatus/>
</cp:coreProperties>
</file>