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645" tabRatio="994" activeTab="0"/>
  </bookViews>
  <sheets>
    <sheet name="2020 год" sheetId="1" r:id="rId1"/>
    <sheet name=" 2021 год" sheetId="2" r:id="rId2"/>
    <sheet name=" 2022 год" sheetId="3" r:id="rId3"/>
  </sheets>
  <definedNames/>
  <calcPr fullCalcOnLoad="1"/>
</workbook>
</file>

<file path=xl/sharedStrings.xml><?xml version="1.0" encoding="utf-8"?>
<sst xmlns="http://schemas.openxmlformats.org/spreadsheetml/2006/main" count="312" uniqueCount="109">
  <si>
    <t>НАЛОГОВЫЕ  И  НЕНАЛОГОВЫЕ  ДОХОДЫ</t>
  </si>
  <si>
    <t>НАЛОГОВЫЕ   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</si>
  <si>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</si>
  <si>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</si>
  <si>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</si>
  <si>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</si>
  <si>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</si>
  <si>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</si>
  <si>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</si>
  <si>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</si>
  <si>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</si>
  <si>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</si>
  <si>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от государственных  и муниципальных унитарных предприятий</t>
  </si>
  <si>
    <t>Доходы от  перечисления  части  прибыли, остающейся после уплаты налогов и  иных обязательных платежей  муниципальных унитарных      предприятий,    созданных городскими округами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</si>
  <si>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</si>
  <si>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</si>
  <si>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</si>
  <si>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</si>
  <si>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</si>
  <si>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БЕЗВОЗМЕЗДНЫЕ ПОСТУПЛЕНИЯ</t>
  </si>
  <si>
    <t>ВСЕГО ДОХОДОВ</t>
  </si>
  <si>
    <t>1 01 00000 00 0000 000</t>
  </si>
  <si>
    <t>1 01 02000 01 0000 110</t>
  </si>
  <si>
    <t>1 05 00000 00 0000 000</t>
  </si>
  <si>
    <t>1 06 00000 00 0000 000</t>
  </si>
  <si>
    <t>1 06 06000 00 0000 110</t>
  </si>
  <si>
    <t>1 08 00000 00 0000 000</t>
  </si>
  <si>
    <t>1 11 00000 00 0000 000</t>
  </si>
  <si>
    <t>1 11 01040 04 0000 120</t>
  </si>
  <si>
    <t>1 11 05000 00 0000 120</t>
  </si>
  <si>
    <t>1 11 07000 00 0000 120</t>
  </si>
  <si>
    <t>1 11 07014 04 0000 120</t>
  </si>
  <si>
    <t>1 12 00000 00 0000 000</t>
  </si>
  <si>
    <t>1 12 01000 01 0000 120</t>
  </si>
  <si>
    <t>1 14 00000 00 0000 000</t>
  </si>
  <si>
    <t>1 14 06012 04 0000 430</t>
  </si>
  <si>
    <t>2 00 00000 00 0000 000</t>
  </si>
  <si>
    <t xml:space="preserve"> бюджета муниципального образования город Набережные Челны</t>
  </si>
  <si>
    <t>НЕНАЛОГОВЫЕ    ДОХОДЫ</t>
  </si>
  <si>
    <t>1 06 01020 04 0000 110</t>
  </si>
  <si>
    <t>Наименование</t>
  </si>
  <si>
    <t>Код дохода</t>
  </si>
  <si>
    <t xml:space="preserve">Единый сельскохозяйственный налог 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</si>
  <si>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</si>
  <si>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</si>
  <si>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Государственная пошлина за выдачу разрешения на установку рекламной конструкции</t>
  </si>
  <si>
    <t>1 08 07150 01 0000 110</t>
  </si>
  <si>
    <t>Объем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</si>
  <si>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</si>
  <si>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</si>
  <si>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межбюджетные трансферты</t>
  </si>
  <si>
    <t>1 16 00000 00 0000 000</t>
  </si>
  <si>
    <t>1 05 01000 00 0000 110</t>
  </si>
  <si>
    <t>Налог, взимаемый в связи с применением упрощенной системы налогообложения</t>
  </si>
  <si>
    <t>1 14 02043 04 0000 410</t>
  </si>
  <si>
    <t>1 11 05012 04 0000 120</t>
  </si>
  <si>
    <t>Налог на игорный бизнес</t>
  </si>
  <si>
    <t>1 06 05000 02 0000 110</t>
  </si>
  <si>
    <t>1 13 00000 00 0000 000</t>
  </si>
  <si>
    <t xml:space="preserve">Прочие доходы от компенсации затрат  бюджетов городских округов </t>
  </si>
  <si>
    <t>1 13 02994 04 0000 130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</si>
  <si>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</si>
  <si>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1 05 04010 02 0000 110  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</si>
  <si>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</si>
  <si>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</si>
  <si>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</si>
  <si>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</si>
  <si>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</si>
  <si>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1 13 01994 04 0000 130</t>
  </si>
  <si>
    <t>1 07 01020 01 0000 110</t>
  </si>
  <si>
    <t>Налог на добычу общераспространенных полезных ископаемых</t>
  </si>
  <si>
    <t>1 07 00000 00 0000 000</t>
  </si>
  <si>
    <t>НАЛОГИ, СБОРЫ И РЕГУЛЯРНЫЕ ПЛАТЕЖИ ЗА ПОЛЬЗОВАНИЕ ПРИРОДНЫМИ РЕСУРСАМИ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</si>
  <si>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</si>
  <si>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111 09000 00 0000 120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</si>
  <si>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</si>
  <si>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111 09044 04 0000 120</t>
  </si>
  <si>
    <t>1 03 02000 01 0000 110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</si>
  <si>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</si>
  <si>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</si>
  <si>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</si>
  <si>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</si>
  <si>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Субсидии бюджетам бюджетной системы Российской Федерации (межбюджетные субсидии)</t>
  </si>
  <si>
    <t>Сумма,                               тыс. рублей</t>
  </si>
  <si>
    <t>Таблица №1</t>
  </si>
  <si>
    <t>Доходы, поступающие в порядке возмещения расходов, понесенных в связи с эксплуатацией имущества городских округов</t>
  </si>
  <si>
    <t>113 02064 04 0000 130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</si>
  <si>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</si>
  <si>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</si>
  <si>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</si>
  <si>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к Решению Городского Совета</t>
  </si>
  <si>
    <t xml:space="preserve">Приложение № 2 </t>
  </si>
  <si>
    <t>от                               г.  №</t>
  </si>
  <si>
    <t>на 2020 год</t>
  </si>
  <si>
    <t>на 2021 год</t>
  </si>
  <si>
    <t>Государственная  пошлина   за   выдачу  органом местного самоуправления городского округа специального   разрешения   на    движение    по автомобильным  дорогам   транспортных   средств, осуществляющих перевозки опасных, тяжеловесных  и (или)  крупногабаритных  грузов,  зачисляемая  в бюджеты городских округов</t>
  </si>
  <si>
    <t>1 08 07173 01 0000 110</t>
  </si>
  <si>
    <t>1 11 05034 04 0000 120</t>
  </si>
  <si>
    <t>Таблица №2</t>
  </si>
  <si>
    <t>на 2022 год</t>
  </si>
  <si>
    <t xml:space="preserve"> 2 02 10 000 00 0000 150</t>
  </si>
  <si>
    <t>2 02 20000 00 0000 150</t>
  </si>
  <si>
    <t xml:space="preserve"> 2 02 30000 00 0000 150</t>
  </si>
  <si>
    <t xml:space="preserve"> 2 02 40000 00 0000 150</t>
  </si>
  <si>
    <t>1 05 02000 02 0000 110</t>
  </si>
  <si>
    <t>1 05 03000 01 0000 110</t>
  </si>
  <si>
    <r>
      <t>Земельный налог</t>
    </r>
    <r>
      <rPr>
        <sz val="11"/>
        <rFont val="Times New Roman"/>
        <family val="1"/>
      </rPr>
      <t xml:space="preserve"> </t>
    </r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</si>
  <si>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</si>
  <si>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111 05026 04 0000 120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</si>
</sst>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  <numFmt numFmtId="187" formatCode="#,##0.0000"/>
    <numFmt numFmtId="188" formatCode="#,##0.00000"/>
    <numFmt numFmtId="189" formatCode="#,##0;[Red]#,##0"/>
    <numFmt numFmtId="190" formatCode="0.00000"/>
    <numFmt numFmtId="191" formatCode="0.0000"/>
    <numFmt numFmtId="192" formatCode="0.000"/>
    <numFmt numFmtId="193" formatCode="0.00000000"/>
    <numFmt numFmtId="194" formatCode="0.0000000"/>
    <numFmt numFmtId="195" formatCode="0.000000"/>
    <numFmt numFmtId="196" formatCode="#,##0.000000"/>
    <numFmt numFmtId="197" formatCode="#,##0.0000000"/>
    <numFmt numFmtId="198" formatCode="[$-FC19]d\ mmmm\ yyyy\ &quot;г.&quot;"/>
  </numFmts>
  <fonts count="63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4"/>
      <name val="Times New Roman Cyr"/>
      <family val="1"/>
    </font>
    <font>
      <sz val="13"/>
      <name val="Times New Roman Cyr"/>
      <family val="0"/>
    </font>
    <font>
      <sz val="13"/>
      <name val="Times New Roman"/>
      <family val="1"/>
    </font>
    <font>
      <sz val="14"/>
      <name val="Times New Roman CYR"/>
      <family val="0"/>
    </font>
    <font>
      <i/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 CYR"/>
      <family val="0"/>
    </font>
    <font>
      <sz val="10"/>
      <color indexed="8"/>
      <name val="Arial Cyr"/>
      <family val="0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3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 CYR"/>
      <family val="0"/>
    </font>
    <font>
      <sz val="10"/>
      <color theme="1"/>
      <name val="Arial Cyr"/>
      <family val="0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3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right"/>
    </xf>
    <xf numFmtId="184" fontId="58" fillId="0" borderId="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61" fillId="0" borderId="0" xfId="0" applyFont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84" fontId="1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84" fontId="10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tabSelected="1" zoomScale="90" zoomScaleNormal="90" zoomScalePageLayoutView="0" workbookViewId="0" topLeftCell="A58">
      <selection activeCell="C15" sqref="C15"/>
    </sheetView>
  </sheetViews>
  <sheetFormatPr defaultColWidth="9.00390625" defaultRowHeight="12.75"/>
  <cols>
    <col min="1" max="1" width="66.875" style="3" customWidth="1"/>
    <col min="2" max="2" width="25.875" style="5" customWidth="1"/>
    <col min="3" max="3" width="25.25390625" style="13" customWidth="1"/>
    <col min="4" max="16384" width="9.125" style="3" customWidth="1"/>
  </cols>
  <sheetData>
    <row r="1" spans="1:3" ht="18.75">
      <c r="A1" s="3"/>
      <c r="B1" s="14" t="s">
        <v>91</v>
      </c>
      <c r="C1" s="15"/>
    </row>
    <row r="2" spans="1:3" ht="18.75">
      <c r="A2" s="3"/>
      <c r="B2" s="35" t="s">
        <v>90</v>
      </c>
      <c r="C2" s="35"/>
    </row>
    <row r="3" spans="1:3" ht="18.75">
      <c r="A3" s="3"/>
      <c r="B3" s="35" t="s">
        <v>92</v>
      </c>
      <c r="C3" s="35"/>
    </row>
    <row r="4" spans="2:3" ht="18.75">
      <c r="B4" s="14"/>
      <c r="C4" s="14"/>
    </row>
    <row r="5" spans="1:3" ht="15" customHeight="1">
      <c r="A5" s="9"/>
      <c r="B5" s="9"/>
      <c r="C5" s="9"/>
    </row>
    <row r="6" spans="1:3" ht="21" customHeight="1">
      <c r="A6" s="7"/>
      <c r="B6" s="2"/>
      <c r="C6" s="22" t="s">
        <v>84</v>
      </c>
    </row>
    <row r="7" spans="1:3" ht="20.25">
      <c r="A7" s="34" t="s">
        <v>47</v>
      </c>
      <c r="B7" s="34"/>
      <c r="C7" s="34"/>
    </row>
    <row r="8" spans="1:3" ht="20.25">
      <c r="A8" s="34" t="s">
        <v>37</v>
      </c>
      <c r="B8" s="34"/>
      <c r="C8" s="34"/>
    </row>
    <row r="9" spans="1:3" ht="20.25">
      <c r="A9" s="34" t="s">
        <v>93</v>
      </c>
      <c r="B9" s="34"/>
      <c r="C9" s="34"/>
    </row>
    <row r="10" spans="1:3" ht="15" customHeight="1">
      <c r="A10" s="20"/>
      <c r="B10" s="20"/>
      <c r="C10" s="19"/>
    </row>
    <row r="11" spans="1:3" ht="46.5" customHeight="1">
      <c r="A11" s="1" t="s">
        <v>40</v>
      </c>
      <c r="B11" s="1" t="s">
        <v>41</v>
      </c>
      <c r="C11" s="23" t="s">
        <v>83</v>
      </c>
    </row>
    <row r="12" spans="1:3" ht="24.75" customHeight="1">
      <c r="A12" s="24" t="s">
        <v>0</v>
      </c>
      <c r="B12" s="25"/>
      <c r="C12" s="6">
        <f>C13+C33</f>
        <v>5097892</v>
      </c>
    </row>
    <row r="13" spans="1:3" ht="22.5" customHeight="1">
      <c r="A13" s="26" t="s">
        <v>1</v>
      </c>
      <c r="B13" s="25"/>
      <c r="C13" s="6">
        <f>C14+C16+C18+C23+C27+C29</f>
        <v>4280223</v>
      </c>
    </row>
    <row r="14" spans="1:3" ht="24" customHeight="1">
      <c r="A14" s="24" t="s">
        <v>2</v>
      </c>
      <c r="B14" s="25" t="s">
        <v>21</v>
      </c>
      <c r="C14" s="6">
        <f>C15</f>
        <v>2619714</v>
      </c>
    </row>
    <row r="15" spans="1:3" ht="27" customHeight="1">
      <c r="A15" s="24" t="s">
        <v>3</v>
      </c>
      <c r="B15" s="25" t="s">
        <v>22</v>
      </c>
      <c r="C15" s="6">
        <f>1599883.2+1019830.8</f>
        <v>2619714</v>
      </c>
    </row>
    <row r="16" spans="1:3" ht="36" customHeight="1">
      <c r="A16" s="24" t="s">
        <v>65</v>
      </c>
      <c r="B16" s="25" t="s">
        <v>66</v>
      </c>
      <c r="C16" s="6">
        <f>C17</f>
        <v>43000</v>
      </c>
    </row>
    <row r="17" spans="1:3" ht="34.5" customHeight="1">
      <c r="A17" s="27" t="s">
        <v>67</v>
      </c>
      <c r="B17" s="25" t="s">
        <v>77</v>
      </c>
      <c r="C17" s="6">
        <v>43000</v>
      </c>
    </row>
    <row r="18" spans="1:3" ht="24" customHeight="1">
      <c r="A18" s="24" t="s">
        <v>4</v>
      </c>
      <c r="B18" s="25" t="s">
        <v>23</v>
      </c>
      <c r="C18" s="6">
        <f>C19+C20+C21+C22</f>
        <v>747990</v>
      </c>
    </row>
    <row r="19" spans="1:3" ht="33.75" customHeight="1">
      <c r="A19" s="24" t="s">
        <v>53</v>
      </c>
      <c r="B19" s="25" t="s">
        <v>52</v>
      </c>
      <c r="C19" s="16">
        <v>449560</v>
      </c>
    </row>
    <row r="20" spans="1:3" ht="31.5" customHeight="1">
      <c r="A20" s="24" t="s">
        <v>5</v>
      </c>
      <c r="B20" s="25" t="s">
        <v>104</v>
      </c>
      <c r="C20" s="17">
        <v>283685</v>
      </c>
    </row>
    <row r="21" spans="1:3" ht="21" customHeight="1">
      <c r="A21" s="24" t="s">
        <v>42</v>
      </c>
      <c r="B21" s="25" t="s">
        <v>105</v>
      </c>
      <c r="C21" s="6">
        <v>464</v>
      </c>
    </row>
    <row r="22" spans="1:3" ht="33.75" customHeight="1">
      <c r="A22" s="24" t="s">
        <v>61</v>
      </c>
      <c r="B22" s="25" t="s">
        <v>62</v>
      </c>
      <c r="C22" s="6">
        <v>14281</v>
      </c>
    </row>
    <row r="23" spans="1:3" ht="24" customHeight="1">
      <c r="A23" s="24" t="s">
        <v>6</v>
      </c>
      <c r="B23" s="25" t="s">
        <v>24</v>
      </c>
      <c r="C23" s="6">
        <f>SUM(C24:C26)</f>
        <v>788143</v>
      </c>
    </row>
    <row r="24" spans="1:3" ht="46.5" customHeight="1">
      <c r="A24" s="24" t="s">
        <v>7</v>
      </c>
      <c r="B24" s="25" t="s">
        <v>39</v>
      </c>
      <c r="C24" s="6">
        <v>285343</v>
      </c>
    </row>
    <row r="25" spans="1:3" ht="20.25" customHeight="1">
      <c r="A25" s="27" t="s">
        <v>56</v>
      </c>
      <c r="B25" s="25" t="s">
        <v>57</v>
      </c>
      <c r="C25" s="6">
        <v>2800</v>
      </c>
    </row>
    <row r="26" spans="1:3" ht="20.25" customHeight="1">
      <c r="A26" s="27" t="s">
        <v>106</v>
      </c>
      <c r="B26" s="25" t="s">
        <v>25</v>
      </c>
      <c r="C26" s="6">
        <v>500000</v>
      </c>
    </row>
    <row r="27" spans="1:3" ht="33.75" customHeight="1">
      <c r="A27" s="24" t="s">
        <v>72</v>
      </c>
      <c r="B27" s="25" t="s">
        <v>71</v>
      </c>
      <c r="C27" s="16">
        <f>C28</f>
        <v>8683</v>
      </c>
    </row>
    <row r="28" spans="1:3" ht="20.25" customHeight="1">
      <c r="A28" s="27" t="s">
        <v>70</v>
      </c>
      <c r="B28" s="25" t="s">
        <v>69</v>
      </c>
      <c r="C28" s="16">
        <v>8683</v>
      </c>
    </row>
    <row r="29" spans="1:3" ht="24" customHeight="1">
      <c r="A29" s="24" t="s">
        <v>8</v>
      </c>
      <c r="B29" s="25" t="s">
        <v>26</v>
      </c>
      <c r="C29" s="6">
        <f>SUM(C30:C32)</f>
        <v>72693</v>
      </c>
    </row>
    <row r="30" spans="1:3" ht="47.25" customHeight="1">
      <c r="A30" s="24" t="s">
        <v>43</v>
      </c>
      <c r="B30" s="25" t="s">
        <v>44</v>
      </c>
      <c r="C30" s="6">
        <v>69828</v>
      </c>
    </row>
    <row r="31" spans="1:3" ht="35.25" customHeight="1">
      <c r="A31" s="24" t="s">
        <v>45</v>
      </c>
      <c r="B31" s="25" t="s">
        <v>46</v>
      </c>
      <c r="C31" s="18">
        <v>1965</v>
      </c>
    </row>
    <row r="32" spans="1:3" ht="94.5">
      <c r="A32" s="24" t="s">
        <v>95</v>
      </c>
      <c r="B32" s="25" t="s">
        <v>96</v>
      </c>
      <c r="C32" s="18">
        <v>900</v>
      </c>
    </row>
    <row r="33" spans="1:3" ht="30" customHeight="1">
      <c r="A33" s="26" t="s">
        <v>38</v>
      </c>
      <c r="B33" s="21"/>
      <c r="C33" s="6">
        <f>C34+C46+C48+C52+C55</f>
        <v>817669</v>
      </c>
    </row>
    <row r="34" spans="1:3" ht="56.25" customHeight="1">
      <c r="A34" s="24" t="s">
        <v>9</v>
      </c>
      <c r="B34" s="25" t="s">
        <v>27</v>
      </c>
      <c r="C34" s="6">
        <f>C35+C36+C42+C44</f>
        <v>673553</v>
      </c>
    </row>
    <row r="35" spans="1:3" ht="47.25" customHeight="1">
      <c r="A35" s="24" t="s">
        <v>10</v>
      </c>
      <c r="B35" s="25" t="s">
        <v>28</v>
      </c>
      <c r="C35" s="6">
        <v>135</v>
      </c>
    </row>
    <row r="36" spans="1:3" ht="98.25" customHeight="1">
      <c r="A36" s="27" t="s">
        <v>48</v>
      </c>
      <c r="B36" s="25" t="s">
        <v>29</v>
      </c>
      <c r="C36" s="6">
        <f>C37+C38+C40+C41+C39</f>
        <v>591865</v>
      </c>
    </row>
    <row r="37" spans="1:3" ht="84" customHeight="1">
      <c r="A37" s="27" t="s">
        <v>11</v>
      </c>
      <c r="B37" s="25" t="s">
        <v>55</v>
      </c>
      <c r="C37" s="18">
        <f>547800-117</f>
        <v>547683</v>
      </c>
    </row>
    <row r="38" spans="1:3" ht="84" customHeight="1">
      <c r="A38" s="27" t="s">
        <v>78</v>
      </c>
      <c r="B38" s="25" t="s">
        <v>79</v>
      </c>
      <c r="C38" s="18">
        <v>7200</v>
      </c>
    </row>
    <row r="39" spans="1:3" ht="121.5" customHeight="1">
      <c r="A39" s="27" t="s">
        <v>107</v>
      </c>
      <c r="B39" s="25" t="s">
        <v>108</v>
      </c>
      <c r="C39" s="18">
        <v>117</v>
      </c>
    </row>
    <row r="40" spans="1:3" ht="71.25" customHeight="1">
      <c r="A40" s="29" t="s">
        <v>89</v>
      </c>
      <c r="B40" s="30" t="s">
        <v>97</v>
      </c>
      <c r="C40" s="18">
        <v>693</v>
      </c>
    </row>
    <row r="41" spans="1:3" ht="34.5" customHeight="1">
      <c r="A41" s="27" t="s">
        <v>63</v>
      </c>
      <c r="B41" s="25" t="s">
        <v>64</v>
      </c>
      <c r="C41" s="18">
        <f>35479+693</f>
        <v>36172</v>
      </c>
    </row>
    <row r="42" spans="1:3" ht="31.5">
      <c r="A42" s="24" t="s">
        <v>12</v>
      </c>
      <c r="B42" s="25" t="s">
        <v>30</v>
      </c>
      <c r="C42" s="6">
        <f>C43</f>
        <v>3035</v>
      </c>
    </row>
    <row r="43" spans="1:3" ht="48.75" customHeight="1">
      <c r="A43" s="27" t="s">
        <v>13</v>
      </c>
      <c r="B43" s="25" t="s">
        <v>31</v>
      </c>
      <c r="C43" s="6">
        <v>3035</v>
      </c>
    </row>
    <row r="44" spans="1:3" ht="78.75" customHeight="1">
      <c r="A44" s="24" t="s">
        <v>73</v>
      </c>
      <c r="B44" s="25" t="s">
        <v>74</v>
      </c>
      <c r="C44" s="6">
        <f>C45</f>
        <v>78518</v>
      </c>
    </row>
    <row r="45" spans="1:3" ht="82.5" customHeight="1">
      <c r="A45" s="27" t="s">
        <v>75</v>
      </c>
      <c r="B45" s="25" t="s">
        <v>76</v>
      </c>
      <c r="C45" s="6">
        <v>78518</v>
      </c>
    </row>
    <row r="46" spans="1:3" ht="33.75" customHeight="1">
      <c r="A46" s="24" t="s">
        <v>14</v>
      </c>
      <c r="B46" s="25" t="s">
        <v>32</v>
      </c>
      <c r="C46" s="6">
        <f>C47</f>
        <v>15737</v>
      </c>
    </row>
    <row r="47" spans="1:3" ht="33.75" customHeight="1">
      <c r="A47" s="24" t="s">
        <v>15</v>
      </c>
      <c r="B47" s="25" t="s">
        <v>33</v>
      </c>
      <c r="C47" s="6">
        <v>15737</v>
      </c>
    </row>
    <row r="48" spans="1:3" ht="33.75" customHeight="1">
      <c r="A48" s="24" t="s">
        <v>80</v>
      </c>
      <c r="B48" s="25" t="s">
        <v>58</v>
      </c>
      <c r="C48" s="18">
        <f>SUM(C49:C51)</f>
        <v>5713</v>
      </c>
    </row>
    <row r="49" spans="1:3" ht="33.75" customHeight="1">
      <c r="A49" s="27" t="s">
        <v>81</v>
      </c>
      <c r="B49" s="25" t="s">
        <v>68</v>
      </c>
      <c r="C49" s="18">
        <v>5493</v>
      </c>
    </row>
    <row r="50" spans="1:3" ht="47.25" customHeight="1">
      <c r="A50" s="27" t="s">
        <v>85</v>
      </c>
      <c r="B50" s="25" t="s">
        <v>86</v>
      </c>
      <c r="C50" s="18">
        <v>220</v>
      </c>
    </row>
    <row r="51" spans="1:3" ht="33.75" customHeight="1">
      <c r="A51" s="31" t="s">
        <v>59</v>
      </c>
      <c r="B51" s="25" t="s">
        <v>60</v>
      </c>
      <c r="C51" s="18">
        <v>0</v>
      </c>
    </row>
    <row r="52" spans="1:3" ht="35.25" customHeight="1">
      <c r="A52" s="24" t="s">
        <v>16</v>
      </c>
      <c r="B52" s="25" t="s">
        <v>34</v>
      </c>
      <c r="C52" s="6">
        <f>SUM(C53:C54)</f>
        <v>102911</v>
      </c>
    </row>
    <row r="53" spans="1:3" ht="97.5" customHeight="1">
      <c r="A53" s="27" t="s">
        <v>49</v>
      </c>
      <c r="B53" s="25" t="s">
        <v>54</v>
      </c>
      <c r="C53" s="6">
        <v>1572</v>
      </c>
    </row>
    <row r="54" spans="1:3" ht="51" customHeight="1">
      <c r="A54" s="27" t="s">
        <v>17</v>
      </c>
      <c r="B54" s="25" t="s">
        <v>35</v>
      </c>
      <c r="C54" s="6">
        <v>101339</v>
      </c>
    </row>
    <row r="55" spans="1:3" ht="27.75" customHeight="1">
      <c r="A55" s="24" t="s">
        <v>18</v>
      </c>
      <c r="B55" s="25" t="s">
        <v>51</v>
      </c>
      <c r="C55" s="6">
        <v>19755</v>
      </c>
    </row>
    <row r="56" spans="1:3" ht="27.75" customHeight="1">
      <c r="A56" s="24" t="s">
        <v>19</v>
      </c>
      <c r="B56" s="25" t="s">
        <v>36</v>
      </c>
      <c r="C56" s="6">
        <f>SUM(C57:C60)</f>
        <v>4216059.79</v>
      </c>
    </row>
    <row r="57" spans="1:3" ht="35.25" customHeight="1">
      <c r="A57" s="24" t="s">
        <v>87</v>
      </c>
      <c r="B57" s="25" t="s">
        <v>100</v>
      </c>
      <c r="C57" s="6">
        <v>3516.7</v>
      </c>
    </row>
    <row r="58" spans="1:3" ht="35.25" customHeight="1">
      <c r="A58" s="24" t="s">
        <v>82</v>
      </c>
      <c r="B58" s="25" t="s">
        <v>101</v>
      </c>
      <c r="C58" s="6">
        <v>539478.1</v>
      </c>
    </row>
    <row r="59" spans="1:3" ht="32.25" customHeight="1">
      <c r="A59" s="24" t="s">
        <v>88</v>
      </c>
      <c r="B59" s="25" t="s">
        <v>102</v>
      </c>
      <c r="C59" s="6">
        <v>3673064.99</v>
      </c>
    </row>
    <row r="60" spans="1:3" ht="24" customHeight="1">
      <c r="A60" s="24" t="s">
        <v>50</v>
      </c>
      <c r="B60" s="25" t="s">
        <v>103</v>
      </c>
      <c r="C60" s="6">
        <v>0</v>
      </c>
    </row>
    <row r="61" spans="1:3" ht="24" customHeight="1">
      <c r="A61" s="28" t="s">
        <v>20</v>
      </c>
      <c r="B61" s="1"/>
      <c r="C61" s="32">
        <f>C12+C56</f>
        <v>9313951.79</v>
      </c>
    </row>
    <row r="62" spans="1:3" ht="27.75" customHeight="1">
      <c r="A62" s="4"/>
      <c r="C62" s="12"/>
    </row>
  </sheetData>
  <sheetProtection/>
  <mergeCells count="5">
    <mergeCell ref="A9:C9"/>
    <mergeCell ref="B2:C2"/>
    <mergeCell ref="B3:C3"/>
    <mergeCell ref="A7:C7"/>
    <mergeCell ref="A8:C8"/>
  </mergeCells>
  <printOptions/>
  <pageMargins left="0" right="0" top="0" bottom="0" header="0" footer="0"/>
  <pageSetup fitToHeight="0" fitToWidth="1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="90" zoomScaleNormal="90" zoomScalePageLayoutView="0" workbookViewId="0" topLeftCell="A52">
      <selection activeCell="B65" sqref="B65"/>
    </sheetView>
  </sheetViews>
  <sheetFormatPr defaultColWidth="9.00390625" defaultRowHeight="12.75"/>
  <cols>
    <col min="1" max="1" width="66.875" style="3" customWidth="1"/>
    <col min="2" max="2" width="25.875" style="5" customWidth="1"/>
    <col min="3" max="3" width="25.25390625" style="13" customWidth="1"/>
    <col min="4" max="16384" width="9.125" style="3" customWidth="1"/>
  </cols>
  <sheetData>
    <row r="1" spans="2:3" ht="18.75">
      <c r="B1" s="14"/>
      <c r="C1" s="15"/>
    </row>
    <row r="2" spans="2:3" ht="18.75">
      <c r="B2" s="35"/>
      <c r="C2" s="35"/>
    </row>
    <row r="3" spans="2:3" ht="18.75">
      <c r="B3" s="35"/>
      <c r="C3" s="35"/>
    </row>
    <row r="4" spans="2:3" ht="18.75">
      <c r="B4" s="14"/>
      <c r="C4" s="14"/>
    </row>
    <row r="5" spans="1:3" ht="15" customHeight="1">
      <c r="A5" s="9"/>
      <c r="B5" s="9"/>
      <c r="C5" s="10"/>
    </row>
    <row r="6" spans="1:3" ht="21" customHeight="1">
      <c r="A6" s="7"/>
      <c r="B6" s="2"/>
      <c r="C6" s="11" t="s">
        <v>98</v>
      </c>
    </row>
    <row r="7" spans="1:3" ht="20.25">
      <c r="A7" s="34" t="s">
        <v>47</v>
      </c>
      <c r="B7" s="34"/>
      <c r="C7" s="34"/>
    </row>
    <row r="8" spans="1:3" ht="20.25">
      <c r="A8" s="34" t="s">
        <v>37</v>
      </c>
      <c r="B8" s="34"/>
      <c r="C8" s="34"/>
    </row>
    <row r="9" spans="1:3" ht="20.25">
      <c r="A9" s="34" t="s">
        <v>94</v>
      </c>
      <c r="B9" s="34"/>
      <c r="C9" s="34"/>
    </row>
    <row r="10" spans="1:3" ht="15" customHeight="1">
      <c r="A10" s="8"/>
      <c r="B10" s="8"/>
      <c r="C10" s="11"/>
    </row>
    <row r="11" spans="1:3" ht="46.5" customHeight="1">
      <c r="A11" s="1" t="s">
        <v>40</v>
      </c>
      <c r="B11" s="1" t="s">
        <v>41</v>
      </c>
      <c r="C11" s="23" t="s">
        <v>83</v>
      </c>
    </row>
    <row r="12" spans="1:3" ht="24.75" customHeight="1">
      <c r="A12" s="24" t="s">
        <v>0</v>
      </c>
      <c r="B12" s="25"/>
      <c r="C12" s="6">
        <f>C13+C33</f>
        <v>5283398.8</v>
      </c>
    </row>
    <row r="13" spans="1:3" ht="22.5" customHeight="1">
      <c r="A13" s="26" t="s">
        <v>1</v>
      </c>
      <c r="B13" s="25"/>
      <c r="C13" s="6">
        <f>C14+C16+C18+C23+C27+C29</f>
        <v>4454986.35</v>
      </c>
    </row>
    <row r="14" spans="1:3" ht="24" customHeight="1">
      <c r="A14" s="24" t="s">
        <v>2</v>
      </c>
      <c r="B14" s="25" t="s">
        <v>21</v>
      </c>
      <c r="C14" s="6">
        <f>C15</f>
        <v>2941721.35</v>
      </c>
    </row>
    <row r="15" spans="1:3" ht="27" customHeight="1">
      <c r="A15" s="24" t="s">
        <v>3</v>
      </c>
      <c r="B15" s="25" t="s">
        <v>22</v>
      </c>
      <c r="C15" s="6">
        <f>1646279.85+1295441.5</f>
        <v>2941721.35</v>
      </c>
    </row>
    <row r="16" spans="1:3" ht="36" customHeight="1">
      <c r="A16" s="24" t="s">
        <v>65</v>
      </c>
      <c r="B16" s="25" t="s">
        <v>66</v>
      </c>
      <c r="C16" s="6">
        <f>C17</f>
        <v>47800</v>
      </c>
    </row>
    <row r="17" spans="1:3" ht="34.5" customHeight="1">
      <c r="A17" s="27" t="s">
        <v>67</v>
      </c>
      <c r="B17" s="25" t="s">
        <v>77</v>
      </c>
      <c r="C17" s="6">
        <v>47800</v>
      </c>
    </row>
    <row r="18" spans="1:3" ht="24" customHeight="1">
      <c r="A18" s="24" t="s">
        <v>4</v>
      </c>
      <c r="B18" s="25" t="s">
        <v>23</v>
      </c>
      <c r="C18" s="6">
        <f>C19+C20+C21+C22</f>
        <v>567412</v>
      </c>
    </row>
    <row r="19" spans="1:3" ht="33.75" customHeight="1">
      <c r="A19" s="24" t="s">
        <v>53</v>
      </c>
      <c r="B19" s="25" t="s">
        <v>52</v>
      </c>
      <c r="C19" s="16">
        <v>552648</v>
      </c>
    </row>
    <row r="20" spans="1:3" ht="31.5" customHeight="1">
      <c r="A20" s="24" t="s">
        <v>5</v>
      </c>
      <c r="B20" s="25" t="s">
        <v>104</v>
      </c>
      <c r="C20" s="17">
        <v>0</v>
      </c>
    </row>
    <row r="21" spans="1:3" ht="21" customHeight="1">
      <c r="A21" s="24" t="s">
        <v>42</v>
      </c>
      <c r="B21" s="25" t="s">
        <v>105</v>
      </c>
      <c r="C21" s="6">
        <v>483</v>
      </c>
    </row>
    <row r="22" spans="1:3" ht="33.75" customHeight="1">
      <c r="A22" s="24" t="s">
        <v>61</v>
      </c>
      <c r="B22" s="25" t="s">
        <v>62</v>
      </c>
      <c r="C22" s="6">
        <v>14281</v>
      </c>
    </row>
    <row r="23" spans="1:3" ht="24" customHeight="1">
      <c r="A23" s="24" t="s">
        <v>6</v>
      </c>
      <c r="B23" s="25" t="s">
        <v>24</v>
      </c>
      <c r="C23" s="6">
        <f>SUM(C24:C26)</f>
        <v>816677</v>
      </c>
    </row>
    <row r="24" spans="1:3" ht="46.5" customHeight="1">
      <c r="A24" s="24" t="s">
        <v>7</v>
      </c>
      <c r="B24" s="25" t="s">
        <v>39</v>
      </c>
      <c r="C24" s="6">
        <v>313877</v>
      </c>
    </row>
    <row r="25" spans="1:3" ht="20.25" customHeight="1">
      <c r="A25" s="27" t="s">
        <v>56</v>
      </c>
      <c r="B25" s="25" t="s">
        <v>57</v>
      </c>
      <c r="C25" s="6">
        <v>2800</v>
      </c>
    </row>
    <row r="26" spans="1:3" ht="20.25" customHeight="1">
      <c r="A26" s="27" t="s">
        <v>106</v>
      </c>
      <c r="B26" s="25" t="s">
        <v>25</v>
      </c>
      <c r="C26" s="6">
        <v>500000</v>
      </c>
    </row>
    <row r="27" spans="1:3" ht="33.75" customHeight="1">
      <c r="A27" s="24" t="s">
        <v>72</v>
      </c>
      <c r="B27" s="25" t="s">
        <v>71</v>
      </c>
      <c r="C27" s="16">
        <f>C28</f>
        <v>8683</v>
      </c>
    </row>
    <row r="28" spans="1:3" ht="20.25" customHeight="1">
      <c r="A28" s="27" t="s">
        <v>70</v>
      </c>
      <c r="B28" s="25" t="s">
        <v>69</v>
      </c>
      <c r="C28" s="16">
        <v>8683</v>
      </c>
    </row>
    <row r="29" spans="1:3" ht="24" customHeight="1">
      <c r="A29" s="24" t="s">
        <v>8</v>
      </c>
      <c r="B29" s="25" t="s">
        <v>26</v>
      </c>
      <c r="C29" s="6">
        <f>SUM(C30:C32)</f>
        <v>72693</v>
      </c>
    </row>
    <row r="30" spans="1:3" ht="47.25" customHeight="1">
      <c r="A30" s="24" t="s">
        <v>43</v>
      </c>
      <c r="B30" s="25" t="s">
        <v>44</v>
      </c>
      <c r="C30" s="6">
        <v>69828</v>
      </c>
    </row>
    <row r="31" spans="1:3" ht="35.25" customHeight="1">
      <c r="A31" s="24" t="s">
        <v>45</v>
      </c>
      <c r="B31" s="25" t="s">
        <v>46</v>
      </c>
      <c r="C31" s="18">
        <v>1965</v>
      </c>
    </row>
    <row r="32" spans="1:3" ht="94.5">
      <c r="A32" s="24" t="s">
        <v>95</v>
      </c>
      <c r="B32" s="25" t="s">
        <v>96</v>
      </c>
      <c r="C32" s="18">
        <v>900</v>
      </c>
    </row>
    <row r="33" spans="1:3" ht="30" customHeight="1">
      <c r="A33" s="26" t="s">
        <v>38</v>
      </c>
      <c r="B33" s="21"/>
      <c r="C33" s="6">
        <f>C34+C46+C48+C52+C55</f>
        <v>828412.45</v>
      </c>
    </row>
    <row r="34" spans="1:3" ht="56.25" customHeight="1">
      <c r="A34" s="24" t="s">
        <v>9</v>
      </c>
      <c r="B34" s="25" t="s">
        <v>27</v>
      </c>
      <c r="C34" s="6">
        <f>C35+C36+C42+C44</f>
        <v>676749.45</v>
      </c>
    </row>
    <row r="35" spans="1:3" ht="47.25" customHeight="1">
      <c r="A35" s="24" t="s">
        <v>10</v>
      </c>
      <c r="B35" s="25" t="s">
        <v>28</v>
      </c>
      <c r="C35" s="6">
        <v>135</v>
      </c>
    </row>
    <row r="36" spans="1:3" ht="98.25" customHeight="1">
      <c r="A36" s="27" t="s">
        <v>48</v>
      </c>
      <c r="B36" s="25" t="s">
        <v>29</v>
      </c>
      <c r="C36" s="6">
        <f>C37+C38+C40+C41+C39</f>
        <v>592484</v>
      </c>
    </row>
    <row r="37" spans="1:3" ht="84" customHeight="1">
      <c r="A37" s="27" t="s">
        <v>11</v>
      </c>
      <c r="B37" s="25" t="s">
        <v>55</v>
      </c>
      <c r="C37" s="18">
        <f>548411-117</f>
        <v>548294</v>
      </c>
    </row>
    <row r="38" spans="1:3" ht="84" customHeight="1">
      <c r="A38" s="27" t="s">
        <v>78</v>
      </c>
      <c r="B38" s="25" t="s">
        <v>79</v>
      </c>
      <c r="C38" s="18">
        <v>7200</v>
      </c>
    </row>
    <row r="39" spans="1:3" ht="110.25">
      <c r="A39" s="27" t="s">
        <v>107</v>
      </c>
      <c r="B39" s="25" t="s">
        <v>108</v>
      </c>
      <c r="C39" s="18">
        <v>117</v>
      </c>
    </row>
    <row r="40" spans="1:3" ht="66.75" customHeight="1">
      <c r="A40" s="29" t="s">
        <v>89</v>
      </c>
      <c r="B40" s="30" t="s">
        <v>97</v>
      </c>
      <c r="C40" s="18">
        <v>693</v>
      </c>
    </row>
    <row r="41" spans="1:3" ht="34.5" customHeight="1">
      <c r="A41" s="27" t="s">
        <v>63</v>
      </c>
      <c r="B41" s="25" t="s">
        <v>64</v>
      </c>
      <c r="C41" s="18">
        <f>35487+693</f>
        <v>36180</v>
      </c>
    </row>
    <row r="42" spans="1:3" ht="31.5">
      <c r="A42" s="24" t="s">
        <v>12</v>
      </c>
      <c r="B42" s="25" t="s">
        <v>30</v>
      </c>
      <c r="C42" s="6">
        <f>C43</f>
        <v>4038.45</v>
      </c>
    </row>
    <row r="43" spans="1:3" ht="48.75" customHeight="1">
      <c r="A43" s="27" t="s">
        <v>13</v>
      </c>
      <c r="B43" s="25" t="s">
        <v>31</v>
      </c>
      <c r="C43" s="6">
        <v>4038.45</v>
      </c>
    </row>
    <row r="44" spans="1:3" ht="78.75" customHeight="1">
      <c r="A44" s="24" t="s">
        <v>73</v>
      </c>
      <c r="B44" s="25" t="s">
        <v>74</v>
      </c>
      <c r="C44" s="6">
        <f>C45</f>
        <v>80092</v>
      </c>
    </row>
    <row r="45" spans="1:3" ht="82.5" customHeight="1">
      <c r="A45" s="27" t="s">
        <v>75</v>
      </c>
      <c r="B45" s="25" t="s">
        <v>76</v>
      </c>
      <c r="C45" s="6">
        <v>80092</v>
      </c>
    </row>
    <row r="46" spans="1:3" ht="33.75" customHeight="1">
      <c r="A46" s="24" t="s">
        <v>14</v>
      </c>
      <c r="B46" s="25" t="s">
        <v>32</v>
      </c>
      <c r="C46" s="6">
        <f>C47</f>
        <v>15737</v>
      </c>
    </row>
    <row r="47" spans="1:3" ht="33.75" customHeight="1">
      <c r="A47" s="24" t="s">
        <v>15</v>
      </c>
      <c r="B47" s="25" t="s">
        <v>33</v>
      </c>
      <c r="C47" s="6">
        <v>15737</v>
      </c>
    </row>
    <row r="48" spans="1:3" ht="33.75" customHeight="1">
      <c r="A48" s="24" t="s">
        <v>80</v>
      </c>
      <c r="B48" s="25" t="s">
        <v>58</v>
      </c>
      <c r="C48" s="18">
        <f>SUM(C49:C51)</f>
        <v>5718</v>
      </c>
    </row>
    <row r="49" spans="1:3" ht="33.75" customHeight="1">
      <c r="A49" s="27" t="s">
        <v>81</v>
      </c>
      <c r="B49" s="25" t="s">
        <v>68</v>
      </c>
      <c r="C49" s="18">
        <v>5493</v>
      </c>
    </row>
    <row r="50" spans="1:3" ht="47.25" customHeight="1">
      <c r="A50" s="27" t="s">
        <v>85</v>
      </c>
      <c r="B50" s="25" t="s">
        <v>86</v>
      </c>
      <c r="C50" s="18">
        <v>225</v>
      </c>
    </row>
    <row r="51" spans="1:3" ht="33.75" customHeight="1">
      <c r="A51" s="31" t="s">
        <v>59</v>
      </c>
      <c r="B51" s="25" t="s">
        <v>60</v>
      </c>
      <c r="C51" s="18">
        <v>0</v>
      </c>
    </row>
    <row r="52" spans="1:3" ht="35.25" customHeight="1">
      <c r="A52" s="24" t="s">
        <v>16</v>
      </c>
      <c r="B52" s="25" t="s">
        <v>34</v>
      </c>
      <c r="C52" s="6">
        <f>SUM(C53:C54)</f>
        <v>106502</v>
      </c>
    </row>
    <row r="53" spans="1:3" ht="97.5" customHeight="1">
      <c r="A53" s="27" t="s">
        <v>49</v>
      </c>
      <c r="B53" s="25" t="s">
        <v>54</v>
      </c>
      <c r="C53" s="6">
        <v>1502</v>
      </c>
    </row>
    <row r="54" spans="1:3" ht="51" customHeight="1">
      <c r="A54" s="27" t="s">
        <v>17</v>
      </c>
      <c r="B54" s="25" t="s">
        <v>35</v>
      </c>
      <c r="C54" s="6">
        <v>105000</v>
      </c>
    </row>
    <row r="55" spans="1:3" ht="27.75" customHeight="1">
      <c r="A55" s="24" t="s">
        <v>18</v>
      </c>
      <c r="B55" s="25" t="s">
        <v>51</v>
      </c>
      <c r="C55" s="6">
        <v>23706</v>
      </c>
    </row>
    <row r="56" spans="1:3" ht="27.75" customHeight="1">
      <c r="A56" s="24" t="s">
        <v>19</v>
      </c>
      <c r="B56" s="25" t="s">
        <v>36</v>
      </c>
      <c r="C56" s="6">
        <f>SUM(C57:C60)</f>
        <v>4121060.92</v>
      </c>
    </row>
    <row r="57" spans="1:3" ht="35.25" customHeight="1">
      <c r="A57" s="24" t="s">
        <v>87</v>
      </c>
      <c r="B57" s="25" t="s">
        <v>100</v>
      </c>
      <c r="C57" s="6">
        <v>5012.2</v>
      </c>
    </row>
    <row r="58" spans="1:3" ht="35.25" customHeight="1">
      <c r="A58" s="24" t="s">
        <v>82</v>
      </c>
      <c r="B58" s="25" t="s">
        <v>101</v>
      </c>
      <c r="C58" s="6">
        <v>437132.1</v>
      </c>
    </row>
    <row r="59" spans="1:3" ht="32.25" customHeight="1">
      <c r="A59" s="24" t="s">
        <v>88</v>
      </c>
      <c r="B59" s="25" t="s">
        <v>102</v>
      </c>
      <c r="C59" s="6">
        <v>3678916.62</v>
      </c>
    </row>
    <row r="60" spans="1:3" ht="24" customHeight="1">
      <c r="A60" s="24" t="s">
        <v>50</v>
      </c>
      <c r="B60" s="25" t="s">
        <v>103</v>
      </c>
      <c r="C60" s="6">
        <v>0</v>
      </c>
    </row>
    <row r="61" spans="1:3" ht="24" customHeight="1">
      <c r="A61" s="28" t="s">
        <v>20</v>
      </c>
      <c r="B61" s="1"/>
      <c r="C61" s="32">
        <f>C12+C56</f>
        <v>9404459.719999999</v>
      </c>
    </row>
    <row r="62" spans="1:3" ht="27.75" customHeight="1">
      <c r="A62" s="4"/>
      <c r="C62" s="12"/>
    </row>
  </sheetData>
  <sheetProtection/>
  <mergeCells count="5">
    <mergeCell ref="B2:C2"/>
    <mergeCell ref="B3:C3"/>
    <mergeCell ref="A7:C7"/>
    <mergeCell ref="A8:C8"/>
    <mergeCell ref="A9:C9"/>
  </mergeCells>
  <printOptions/>
  <pageMargins left="0.7874015748031497" right="0.3937007874015748" top="0.5118110236220472" bottom="0.3937007874015748" header="0.5118110236220472" footer="0.3937007874015748"/>
  <pageSetup fitToHeight="2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2"/>
  <sheetViews>
    <sheetView zoomScale="90" zoomScaleNormal="90" zoomScalePageLayoutView="0" workbookViewId="0" topLeftCell="A58">
      <selection activeCell="G12" sqref="G12"/>
    </sheetView>
  </sheetViews>
  <sheetFormatPr defaultColWidth="9.00390625" defaultRowHeight="12.75"/>
  <cols>
    <col min="1" max="1" width="66.875" style="3" customWidth="1"/>
    <col min="2" max="2" width="25.875" style="5" customWidth="1"/>
    <col min="3" max="3" width="25.25390625" style="3" customWidth="1"/>
    <col min="4" max="16384" width="9.125" style="3" customWidth="1"/>
  </cols>
  <sheetData>
    <row r="1" spans="2:3" ht="18.75">
      <c r="B1" s="14"/>
      <c r="C1" s="15"/>
    </row>
    <row r="2" spans="2:3" ht="18.75">
      <c r="B2" s="35"/>
      <c r="C2" s="35"/>
    </row>
    <row r="3" spans="2:3" ht="18.75">
      <c r="B3" s="35"/>
      <c r="C3" s="35"/>
    </row>
    <row r="4" spans="2:3" ht="18.75">
      <c r="B4" s="14"/>
      <c r="C4" s="14"/>
    </row>
    <row r="5" spans="1:3" ht="15" customHeight="1">
      <c r="A5" s="9"/>
      <c r="B5" s="9"/>
      <c r="C5" s="9"/>
    </row>
    <row r="6" spans="1:3" ht="21" customHeight="1">
      <c r="A6" s="7"/>
      <c r="B6" s="2"/>
      <c r="C6" s="22" t="s">
        <v>98</v>
      </c>
    </row>
    <row r="7" spans="1:3" ht="20.25">
      <c r="A7" s="34" t="s">
        <v>47</v>
      </c>
      <c r="B7" s="34"/>
      <c r="C7" s="34"/>
    </row>
    <row r="8" spans="1:3" ht="20.25">
      <c r="A8" s="34" t="s">
        <v>37</v>
      </c>
      <c r="B8" s="34"/>
      <c r="C8" s="34"/>
    </row>
    <row r="9" spans="1:3" ht="20.25">
      <c r="A9" s="34" t="s">
        <v>99</v>
      </c>
      <c r="B9" s="34"/>
      <c r="C9" s="34"/>
    </row>
    <row r="10" spans="1:3" ht="15" customHeight="1">
      <c r="A10" s="8"/>
      <c r="B10" s="8"/>
      <c r="C10" s="22"/>
    </row>
    <row r="11" spans="1:3" ht="46.5" customHeight="1">
      <c r="A11" s="1" t="s">
        <v>40</v>
      </c>
      <c r="B11" s="1" t="s">
        <v>41</v>
      </c>
      <c r="C11" s="23" t="s">
        <v>83</v>
      </c>
    </row>
    <row r="12" spans="1:3" ht="24.75" customHeight="1">
      <c r="A12" s="24" t="s">
        <v>0</v>
      </c>
      <c r="B12" s="25"/>
      <c r="C12" s="6">
        <f>C13+C33</f>
        <v>5456704.5</v>
      </c>
    </row>
    <row r="13" spans="1:3" ht="22.5" customHeight="1">
      <c r="A13" s="26" t="s">
        <v>1</v>
      </c>
      <c r="B13" s="25"/>
      <c r="C13" s="6">
        <f>C14+C16+C18+C23+C27+C29</f>
        <v>4614781.55</v>
      </c>
    </row>
    <row r="14" spans="1:3" ht="24" customHeight="1">
      <c r="A14" s="24" t="s">
        <v>2</v>
      </c>
      <c r="B14" s="25" t="s">
        <v>21</v>
      </c>
      <c r="C14" s="6">
        <f>C15</f>
        <v>3045503.55</v>
      </c>
    </row>
    <row r="15" spans="1:3" ht="27" customHeight="1">
      <c r="A15" s="24" t="s">
        <v>3</v>
      </c>
      <c r="B15" s="25" t="s">
        <v>22</v>
      </c>
      <c r="C15" s="6">
        <f>1700607.15+1344896.4</f>
        <v>3045503.55</v>
      </c>
    </row>
    <row r="16" spans="1:3" ht="36" customHeight="1">
      <c r="A16" s="24" t="s">
        <v>65</v>
      </c>
      <c r="B16" s="25" t="s">
        <v>66</v>
      </c>
      <c r="C16" s="6">
        <f>C17</f>
        <v>50300</v>
      </c>
    </row>
    <row r="17" spans="1:3" ht="34.5" customHeight="1">
      <c r="A17" s="27" t="s">
        <v>67</v>
      </c>
      <c r="B17" s="25" t="s">
        <v>77</v>
      </c>
      <c r="C17" s="6">
        <v>50300</v>
      </c>
    </row>
    <row r="18" spans="1:3" ht="24" customHeight="1">
      <c r="A18" s="24" t="s">
        <v>4</v>
      </c>
      <c r="B18" s="25" t="s">
        <v>23</v>
      </c>
      <c r="C18" s="6">
        <f>C19+C20+C21+C22</f>
        <v>589537</v>
      </c>
    </row>
    <row r="19" spans="1:3" ht="33.75" customHeight="1">
      <c r="A19" s="24" t="s">
        <v>53</v>
      </c>
      <c r="B19" s="25" t="s">
        <v>52</v>
      </c>
      <c r="C19" s="16">
        <v>574754</v>
      </c>
    </row>
    <row r="20" spans="1:3" ht="31.5" customHeight="1">
      <c r="A20" s="24" t="s">
        <v>5</v>
      </c>
      <c r="B20" s="25" t="s">
        <v>104</v>
      </c>
      <c r="C20" s="17">
        <v>0</v>
      </c>
    </row>
    <row r="21" spans="1:3" ht="21" customHeight="1">
      <c r="A21" s="24" t="s">
        <v>42</v>
      </c>
      <c r="B21" s="25" t="s">
        <v>105</v>
      </c>
      <c r="C21" s="6">
        <v>502</v>
      </c>
    </row>
    <row r="22" spans="1:3" ht="33.75" customHeight="1">
      <c r="A22" s="24" t="s">
        <v>61</v>
      </c>
      <c r="B22" s="25" t="s">
        <v>62</v>
      </c>
      <c r="C22" s="6">
        <v>14281</v>
      </c>
    </row>
    <row r="23" spans="1:3" ht="24" customHeight="1">
      <c r="A23" s="24" t="s">
        <v>6</v>
      </c>
      <c r="B23" s="25" t="s">
        <v>24</v>
      </c>
      <c r="C23" s="6">
        <f>SUM(C24:C26)</f>
        <v>848065</v>
      </c>
    </row>
    <row r="24" spans="1:3" ht="46.5" customHeight="1">
      <c r="A24" s="24" t="s">
        <v>7</v>
      </c>
      <c r="B24" s="25" t="s">
        <v>39</v>
      </c>
      <c r="C24" s="6">
        <v>345265</v>
      </c>
    </row>
    <row r="25" spans="1:3" ht="20.25" customHeight="1">
      <c r="A25" s="27" t="s">
        <v>56</v>
      </c>
      <c r="B25" s="25" t="s">
        <v>57</v>
      </c>
      <c r="C25" s="6">
        <v>2800</v>
      </c>
    </row>
    <row r="26" spans="1:3" ht="20.25" customHeight="1">
      <c r="A26" s="27" t="s">
        <v>106</v>
      </c>
      <c r="B26" s="25" t="s">
        <v>25</v>
      </c>
      <c r="C26" s="6">
        <v>500000</v>
      </c>
    </row>
    <row r="27" spans="1:3" ht="33.75" customHeight="1">
      <c r="A27" s="24" t="s">
        <v>72</v>
      </c>
      <c r="B27" s="25" t="s">
        <v>71</v>
      </c>
      <c r="C27" s="16">
        <f>C28</f>
        <v>8683</v>
      </c>
    </row>
    <row r="28" spans="1:3" ht="20.25" customHeight="1">
      <c r="A28" s="27" t="s">
        <v>70</v>
      </c>
      <c r="B28" s="25" t="s">
        <v>69</v>
      </c>
      <c r="C28" s="16">
        <v>8683</v>
      </c>
    </row>
    <row r="29" spans="1:3" ht="24" customHeight="1">
      <c r="A29" s="24" t="s">
        <v>8</v>
      </c>
      <c r="B29" s="25" t="s">
        <v>26</v>
      </c>
      <c r="C29" s="6">
        <f>SUM(C30:C32)</f>
        <v>72693</v>
      </c>
    </row>
    <row r="30" spans="1:3" ht="47.25" customHeight="1">
      <c r="A30" s="24" t="s">
        <v>43</v>
      </c>
      <c r="B30" s="25" t="s">
        <v>44</v>
      </c>
      <c r="C30" s="6">
        <v>69828</v>
      </c>
    </row>
    <row r="31" spans="1:3" ht="35.25" customHeight="1">
      <c r="A31" s="24" t="s">
        <v>45</v>
      </c>
      <c r="B31" s="25" t="s">
        <v>46</v>
      </c>
      <c r="C31" s="18">
        <v>1965</v>
      </c>
    </row>
    <row r="32" spans="1:3" ht="94.5">
      <c r="A32" s="24" t="s">
        <v>95</v>
      </c>
      <c r="B32" s="25" t="s">
        <v>96</v>
      </c>
      <c r="C32" s="18">
        <v>900</v>
      </c>
    </row>
    <row r="33" spans="1:3" ht="30" customHeight="1">
      <c r="A33" s="26" t="s">
        <v>38</v>
      </c>
      <c r="B33" s="21"/>
      <c r="C33" s="6">
        <f>C34+C46+C48+C52+C55</f>
        <v>841922.95</v>
      </c>
    </row>
    <row r="34" spans="1:3" ht="56.25" customHeight="1">
      <c r="A34" s="24" t="s">
        <v>9</v>
      </c>
      <c r="B34" s="25" t="s">
        <v>27</v>
      </c>
      <c r="C34" s="6">
        <f>C35+C36+C42+C44</f>
        <v>687917.95</v>
      </c>
    </row>
    <row r="35" spans="1:3" ht="47.25" customHeight="1">
      <c r="A35" s="24" t="s">
        <v>10</v>
      </c>
      <c r="B35" s="25" t="s">
        <v>28</v>
      </c>
      <c r="C35" s="6">
        <v>140</v>
      </c>
    </row>
    <row r="36" spans="1:3" ht="98.25" customHeight="1">
      <c r="A36" s="27" t="s">
        <v>48</v>
      </c>
      <c r="B36" s="25" t="s">
        <v>29</v>
      </c>
      <c r="C36" s="6">
        <f>C37+C38+C40+C41+C39</f>
        <v>603597</v>
      </c>
    </row>
    <row r="37" spans="1:3" ht="84" customHeight="1">
      <c r="A37" s="27" t="s">
        <v>11</v>
      </c>
      <c r="B37" s="25" t="s">
        <v>55</v>
      </c>
      <c r="C37" s="18">
        <f>559374-117</f>
        <v>559257</v>
      </c>
    </row>
    <row r="38" spans="1:3" ht="84" customHeight="1">
      <c r="A38" s="27" t="s">
        <v>78</v>
      </c>
      <c r="B38" s="25" t="s">
        <v>79</v>
      </c>
      <c r="C38" s="18">
        <v>7350</v>
      </c>
    </row>
    <row r="39" spans="1:3" ht="110.25">
      <c r="A39" s="27" t="s">
        <v>107</v>
      </c>
      <c r="B39" s="25" t="s">
        <v>108</v>
      </c>
      <c r="C39" s="18">
        <v>117</v>
      </c>
    </row>
    <row r="40" spans="1:3" ht="84" customHeight="1">
      <c r="A40" s="29" t="s">
        <v>89</v>
      </c>
      <c r="B40" s="30" t="s">
        <v>97</v>
      </c>
      <c r="C40" s="18">
        <v>693</v>
      </c>
    </row>
    <row r="41" spans="1:3" ht="34.5" customHeight="1">
      <c r="A41" s="27" t="s">
        <v>63</v>
      </c>
      <c r="B41" s="25" t="s">
        <v>64</v>
      </c>
      <c r="C41" s="18">
        <f>35487+693</f>
        <v>36180</v>
      </c>
    </row>
    <row r="42" spans="1:3" ht="31.5">
      <c r="A42" s="24" t="s">
        <v>12</v>
      </c>
      <c r="B42" s="25" t="s">
        <v>30</v>
      </c>
      <c r="C42" s="6">
        <f>C43</f>
        <v>4088.95</v>
      </c>
    </row>
    <row r="43" spans="1:3" ht="48.75" customHeight="1">
      <c r="A43" s="27" t="s">
        <v>13</v>
      </c>
      <c r="B43" s="25" t="s">
        <v>31</v>
      </c>
      <c r="C43" s="6">
        <v>4088.95</v>
      </c>
    </row>
    <row r="44" spans="1:3" ht="78.75" customHeight="1">
      <c r="A44" s="24" t="s">
        <v>73</v>
      </c>
      <c r="B44" s="25" t="s">
        <v>74</v>
      </c>
      <c r="C44" s="6">
        <f>C45</f>
        <v>80092</v>
      </c>
    </row>
    <row r="45" spans="1:3" ht="82.5" customHeight="1">
      <c r="A45" s="27" t="s">
        <v>75</v>
      </c>
      <c r="B45" s="25" t="s">
        <v>76</v>
      </c>
      <c r="C45" s="6">
        <v>80092</v>
      </c>
    </row>
    <row r="46" spans="1:3" ht="33.75" customHeight="1">
      <c r="A46" s="24" t="s">
        <v>14</v>
      </c>
      <c r="B46" s="25" t="s">
        <v>32</v>
      </c>
      <c r="C46" s="6">
        <f>C47</f>
        <v>15737</v>
      </c>
    </row>
    <row r="47" spans="1:3" ht="33.75" customHeight="1">
      <c r="A47" s="24" t="s">
        <v>15</v>
      </c>
      <c r="B47" s="25" t="s">
        <v>33</v>
      </c>
      <c r="C47" s="6">
        <v>15737</v>
      </c>
    </row>
    <row r="48" spans="1:3" ht="33.75" customHeight="1">
      <c r="A48" s="24" t="s">
        <v>80</v>
      </c>
      <c r="B48" s="25" t="s">
        <v>58</v>
      </c>
      <c r="C48" s="18">
        <f>SUM(C49:C51)</f>
        <v>5723</v>
      </c>
    </row>
    <row r="49" spans="1:3" ht="33.75" customHeight="1">
      <c r="A49" s="27" t="s">
        <v>81</v>
      </c>
      <c r="B49" s="25" t="s">
        <v>68</v>
      </c>
      <c r="C49" s="18">
        <v>5493</v>
      </c>
    </row>
    <row r="50" spans="1:3" ht="47.25" customHeight="1">
      <c r="A50" s="27" t="s">
        <v>85</v>
      </c>
      <c r="B50" s="25" t="s">
        <v>86</v>
      </c>
      <c r="C50" s="18">
        <v>230</v>
      </c>
    </row>
    <row r="51" spans="1:3" ht="33.75" customHeight="1">
      <c r="A51" s="31" t="s">
        <v>59</v>
      </c>
      <c r="B51" s="25" t="s">
        <v>60</v>
      </c>
      <c r="C51" s="18">
        <v>0</v>
      </c>
    </row>
    <row r="52" spans="1:3" ht="35.25" customHeight="1">
      <c r="A52" s="24" t="s">
        <v>16</v>
      </c>
      <c r="B52" s="25" t="s">
        <v>34</v>
      </c>
      <c r="C52" s="6">
        <f>SUM(C53:C54)</f>
        <v>106468</v>
      </c>
    </row>
    <row r="53" spans="1:3" ht="97.5" customHeight="1">
      <c r="A53" s="27" t="s">
        <v>49</v>
      </c>
      <c r="B53" s="25" t="s">
        <v>54</v>
      </c>
      <c r="C53" s="6">
        <v>1468</v>
      </c>
    </row>
    <row r="54" spans="1:3" ht="51" customHeight="1">
      <c r="A54" s="27" t="s">
        <v>17</v>
      </c>
      <c r="B54" s="25" t="s">
        <v>35</v>
      </c>
      <c r="C54" s="6">
        <v>105000</v>
      </c>
    </row>
    <row r="55" spans="1:3" ht="27.75" customHeight="1">
      <c r="A55" s="24" t="s">
        <v>18</v>
      </c>
      <c r="B55" s="25" t="s">
        <v>51</v>
      </c>
      <c r="C55" s="6">
        <v>26077</v>
      </c>
    </row>
    <row r="56" spans="1:3" ht="27.75" customHeight="1">
      <c r="A56" s="24" t="s">
        <v>19</v>
      </c>
      <c r="B56" s="25" t="s">
        <v>36</v>
      </c>
      <c r="C56" s="6">
        <f>SUM(C57:C60)</f>
        <v>4022867.35</v>
      </c>
    </row>
    <row r="57" spans="1:3" ht="35.25" customHeight="1">
      <c r="A57" s="24" t="s">
        <v>87</v>
      </c>
      <c r="B57" s="25" t="s">
        <v>100</v>
      </c>
      <c r="C57" s="6">
        <v>0</v>
      </c>
    </row>
    <row r="58" spans="1:3" ht="35.25" customHeight="1">
      <c r="A58" s="24" t="s">
        <v>82</v>
      </c>
      <c r="B58" s="25" t="s">
        <v>101</v>
      </c>
      <c r="C58" s="6">
        <v>336514.9</v>
      </c>
    </row>
    <row r="59" spans="1:3" ht="32.25" customHeight="1">
      <c r="A59" s="24" t="s">
        <v>88</v>
      </c>
      <c r="B59" s="25" t="s">
        <v>102</v>
      </c>
      <c r="C59" s="6">
        <v>3686352.45</v>
      </c>
    </row>
    <row r="60" spans="1:3" ht="24" customHeight="1">
      <c r="A60" s="24" t="s">
        <v>50</v>
      </c>
      <c r="B60" s="25" t="s">
        <v>103</v>
      </c>
      <c r="C60" s="6">
        <v>0</v>
      </c>
    </row>
    <row r="61" spans="1:3" ht="24" customHeight="1">
      <c r="A61" s="28" t="s">
        <v>20</v>
      </c>
      <c r="B61" s="1"/>
      <c r="C61" s="32">
        <f>C12+C56</f>
        <v>9479571.85</v>
      </c>
    </row>
    <row r="62" spans="1:3" ht="27.75" customHeight="1">
      <c r="A62" s="4"/>
      <c r="C62" s="33"/>
    </row>
  </sheetData>
  <sheetProtection/>
  <mergeCells count="5">
    <mergeCell ref="B2:C2"/>
    <mergeCell ref="B3:C3"/>
    <mergeCell ref="A7:C7"/>
    <mergeCell ref="A8:C8"/>
    <mergeCell ref="A9:C9"/>
  </mergeCells>
  <printOptions/>
  <pageMargins left="0.7874015748031497" right="0.3937007874015748" top="0.5118110236220472" bottom="0.3937007874015748" header="0.5118110236220472" footer="0.3937007874015748"/>
  <pageSetup fitToHeight="2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Набережные Челны</dc:creator>
  <cp:keywords/>
  <dc:description/>
  <cp:lastModifiedBy>Файруза Муллагалиевна Ахметзянова</cp:lastModifiedBy>
  <cp:lastPrinted>2019-10-23T08:40:33Z</cp:lastPrinted>
  <dcterms:created xsi:type="dcterms:W3CDTF">2009-01-13T06:15:58Z</dcterms:created>
  <dcterms:modified xsi:type="dcterms:W3CDTF">2019-10-23T08:53:02Z</dcterms:modified>
  <cp:category/>
  <cp:version/>
  <cp:contentType/>
  <cp:contentStatus/>
</cp:coreProperties>
</file>